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Sheet1!$A$1:$R$64</definedName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R3" i="1" l="1"/>
  <c r="R11" i="1"/>
  <c r="R15" i="1"/>
  <c r="R29" i="1"/>
  <c r="R39" i="1"/>
  <c r="R52" i="1"/>
  <c r="R53" i="1"/>
  <c r="R58" i="1"/>
  <c r="R8" i="1" s="1"/>
  <c r="R7" i="1" s="1"/>
  <c r="R61" i="1"/>
  <c r="R23" i="1" s="1"/>
  <c r="R20" i="1" s="1"/>
  <c r="R64" i="1" l="1"/>
  <c r="R2" i="1"/>
  <c r="R36" i="1"/>
  <c r="R10" i="1"/>
  <c r="R48" i="1"/>
  <c r="R49" i="1" s="1"/>
  <c r="R45" i="1"/>
  <c r="G46" i="1"/>
  <c r="F46" i="1"/>
  <c r="R46" i="1" l="1"/>
  <c r="R19" i="1"/>
  <c r="R37" i="1" s="1"/>
  <c r="R41" i="1" s="1"/>
  <c r="R43" i="1" s="1"/>
  <c r="H39" i="1"/>
  <c r="F11" i="1" l="1"/>
  <c r="F10" i="1" s="1"/>
  <c r="H58" i="1" l="1"/>
  <c r="H8" i="1" s="1"/>
  <c r="H7" i="1" s="1"/>
  <c r="I58" i="1"/>
  <c r="I8" i="1" s="1"/>
  <c r="I7" i="1" s="1"/>
  <c r="J58" i="1"/>
  <c r="J8" i="1" s="1"/>
  <c r="J7" i="1" s="1"/>
  <c r="K58" i="1"/>
  <c r="L58" i="1"/>
  <c r="L8" i="1" s="1"/>
  <c r="L7" i="1" s="1"/>
  <c r="M58" i="1"/>
  <c r="M8" i="1" s="1"/>
  <c r="N58" i="1"/>
  <c r="N8" i="1" s="1"/>
  <c r="O58" i="1"/>
  <c r="P58" i="1"/>
  <c r="P8" i="1" s="1"/>
  <c r="P7" i="1" s="1"/>
  <c r="Q58" i="1"/>
  <c r="Q8" i="1" s="1"/>
  <c r="H61" i="1"/>
  <c r="I61" i="1"/>
  <c r="J61" i="1"/>
  <c r="J23" i="1" s="1"/>
  <c r="J20" i="1" s="1"/>
  <c r="K61" i="1"/>
  <c r="K23" i="1" s="1"/>
  <c r="L61" i="1"/>
  <c r="M61" i="1"/>
  <c r="N61" i="1"/>
  <c r="N23" i="1" s="1"/>
  <c r="O61" i="1"/>
  <c r="O23" i="1" s="1"/>
  <c r="P61" i="1"/>
  <c r="Q61" i="1"/>
  <c r="M3" i="1"/>
  <c r="M45" i="1" s="1"/>
  <c r="N3" i="1"/>
  <c r="N45" i="1" s="1"/>
  <c r="O3" i="1"/>
  <c r="O48" i="1" s="1"/>
  <c r="P3" i="1"/>
  <c r="Q3" i="1"/>
  <c r="Q48" i="1" s="1"/>
  <c r="Q49" i="1" s="1"/>
  <c r="M7" i="1"/>
  <c r="N7" i="1"/>
  <c r="Q7" i="1"/>
  <c r="M11" i="1"/>
  <c r="N11" i="1"/>
  <c r="O11" i="1"/>
  <c r="P11" i="1"/>
  <c r="Q11" i="1"/>
  <c r="M15" i="1"/>
  <c r="N15" i="1"/>
  <c r="O15" i="1"/>
  <c r="P15" i="1"/>
  <c r="Q15" i="1"/>
  <c r="N20" i="1"/>
  <c r="O20" i="1"/>
  <c r="M29" i="1"/>
  <c r="N29" i="1"/>
  <c r="O29" i="1"/>
  <c r="P29" i="1"/>
  <c r="Q29" i="1"/>
  <c r="J3" i="1"/>
  <c r="K3" i="1"/>
  <c r="K45" i="1" s="1"/>
  <c r="L3" i="1"/>
  <c r="J11" i="1"/>
  <c r="K11" i="1"/>
  <c r="L11" i="1"/>
  <c r="J15" i="1"/>
  <c r="K15" i="1"/>
  <c r="L15" i="1"/>
  <c r="K20" i="1"/>
  <c r="J29" i="1"/>
  <c r="K29" i="1"/>
  <c r="L29" i="1"/>
  <c r="H3" i="1"/>
  <c r="H48" i="1" s="1"/>
  <c r="I3" i="1"/>
  <c r="I48" i="1" s="1"/>
  <c r="H11" i="1"/>
  <c r="I11" i="1"/>
  <c r="H15" i="1"/>
  <c r="I15" i="1"/>
  <c r="H29" i="1"/>
  <c r="I29" i="1"/>
  <c r="H52" i="1"/>
  <c r="H53" i="1" s="1"/>
  <c r="G52" i="1"/>
  <c r="G61" i="1"/>
  <c r="G58" i="1"/>
  <c r="F61" i="1"/>
  <c r="F58" i="1"/>
  <c r="F64" i="1" s="1"/>
  <c r="G64" i="1"/>
  <c r="G3" i="1"/>
  <c r="G7" i="1"/>
  <c r="G11" i="1"/>
  <c r="G15" i="1"/>
  <c r="G20" i="1"/>
  <c r="G29" i="1"/>
  <c r="G45" i="1"/>
  <c r="G48" i="1"/>
  <c r="G49" i="1" s="1"/>
  <c r="G53" i="1"/>
  <c r="F53" i="1"/>
  <c r="F29" i="1"/>
  <c r="F20" i="1"/>
  <c r="F15" i="1"/>
  <c r="F3" i="1"/>
  <c r="F48" i="1" s="1"/>
  <c r="F49" i="1" s="1"/>
  <c r="F7" i="1"/>
  <c r="F2" i="1" s="1"/>
  <c r="J64" i="1" l="1"/>
  <c r="Q64" i="1"/>
  <c r="Q23" i="1"/>
  <c r="Q20" i="1" s="1"/>
  <c r="Q36" i="1" s="1"/>
  <c r="P64" i="1"/>
  <c r="P23" i="1"/>
  <c r="P20" i="1" s="1"/>
  <c r="P36" i="1" s="1"/>
  <c r="M64" i="1"/>
  <c r="M23" i="1"/>
  <c r="M20" i="1" s="1"/>
  <c r="M36" i="1" s="1"/>
  <c r="L64" i="1"/>
  <c r="L23" i="1"/>
  <c r="L20" i="1" s="1"/>
  <c r="L36" i="1" s="1"/>
  <c r="I64" i="1"/>
  <c r="I23" i="1"/>
  <c r="I20" i="1" s="1"/>
  <c r="I36" i="1" s="1"/>
  <c r="H64" i="1"/>
  <c r="H23" i="1"/>
  <c r="H20" i="1" s="1"/>
  <c r="H36" i="1" s="1"/>
  <c r="O64" i="1"/>
  <c r="O8" i="1"/>
  <c r="O7" i="1" s="1"/>
  <c r="O2" i="1" s="1"/>
  <c r="O46" i="1" s="1"/>
  <c r="K64" i="1"/>
  <c r="K8" i="1"/>
  <c r="K7" i="1" s="1"/>
  <c r="K2" i="1" s="1"/>
  <c r="K46" i="1" s="1"/>
  <c r="N64" i="1"/>
  <c r="J36" i="1"/>
  <c r="N36" i="1"/>
  <c r="M10" i="1"/>
  <c r="J10" i="1"/>
  <c r="I10" i="1"/>
  <c r="K10" i="1"/>
  <c r="Q10" i="1"/>
  <c r="O36" i="1"/>
  <c r="J2" i="1"/>
  <c r="J46" i="1" s="1"/>
  <c r="P2" i="1"/>
  <c r="P46" i="1" s="1"/>
  <c r="L2" i="1"/>
  <c r="L46" i="1" s="1"/>
  <c r="N48" i="1"/>
  <c r="N49" i="1" s="1"/>
  <c r="P45" i="1"/>
  <c r="Q45" i="1"/>
  <c r="P48" i="1"/>
  <c r="M48" i="1"/>
  <c r="N52" i="1" s="1"/>
  <c r="N53" i="1" s="1"/>
  <c r="H45" i="1"/>
  <c r="L45" i="1"/>
  <c r="I45" i="1"/>
  <c r="H49" i="1"/>
  <c r="I52" i="1"/>
  <c r="I53" i="1" s="1"/>
  <c r="H2" i="1"/>
  <c r="H46" i="1" s="1"/>
  <c r="K36" i="1"/>
  <c r="H10" i="1"/>
  <c r="P10" i="1"/>
  <c r="L10" i="1"/>
  <c r="O10" i="1"/>
  <c r="N10" i="1"/>
  <c r="N2" i="1"/>
  <c r="Q2" i="1"/>
  <c r="Q46" i="1" s="1"/>
  <c r="M2" i="1"/>
  <c r="I49" i="1"/>
  <c r="J52" i="1"/>
  <c r="J53" i="1" s="1"/>
  <c r="L48" i="1"/>
  <c r="I2" i="1"/>
  <c r="I46" i="1" s="1"/>
  <c r="K48" i="1"/>
  <c r="K49" i="1" s="1"/>
  <c r="O49" i="1"/>
  <c r="P52" i="1"/>
  <c r="P53" i="1" s="1"/>
  <c r="O45" i="1"/>
  <c r="J48" i="1"/>
  <c r="J45" i="1"/>
  <c r="G36" i="1"/>
  <c r="G10" i="1"/>
  <c r="G2" i="1"/>
  <c r="F19" i="1"/>
  <c r="F45" i="1"/>
  <c r="F36" i="1"/>
  <c r="N46" i="1" l="1"/>
  <c r="M19" i="1"/>
  <c r="M46" i="1"/>
  <c r="J19" i="1"/>
  <c r="J37" i="1" s="1"/>
  <c r="P19" i="1"/>
  <c r="P37" i="1" s="1"/>
  <c r="L19" i="1"/>
  <c r="L37" i="1" s="1"/>
  <c r="M37" i="1"/>
  <c r="O52" i="1"/>
  <c r="O53" i="1" s="1"/>
  <c r="Q19" i="1"/>
  <c r="Q37" i="1" s="1"/>
  <c r="H19" i="1"/>
  <c r="H37" i="1" s="1"/>
  <c r="H41" i="1" s="1"/>
  <c r="P49" i="1"/>
  <c r="Q52" i="1"/>
  <c r="Q53" i="1" s="1"/>
  <c r="M49" i="1"/>
  <c r="N19" i="1"/>
  <c r="N37" i="1" s="1"/>
  <c r="L52" i="1"/>
  <c r="L53" i="1" s="1"/>
  <c r="K19" i="1"/>
  <c r="K37" i="1" s="1"/>
  <c r="I19" i="1"/>
  <c r="I37" i="1" s="1"/>
  <c r="L49" i="1"/>
  <c r="M52" i="1"/>
  <c r="M53" i="1" s="1"/>
  <c r="O19" i="1"/>
  <c r="O37" i="1" s="1"/>
  <c r="J49" i="1"/>
  <c r="K52" i="1"/>
  <c r="K53" i="1" s="1"/>
  <c r="G19" i="1"/>
  <c r="G37" i="1" s="1"/>
  <c r="G41" i="1" s="1"/>
  <c r="F37" i="1"/>
  <c r="F41" i="1" s="1"/>
  <c r="I39" i="1" l="1"/>
  <c r="I41" i="1" s="1"/>
  <c r="H43" i="1"/>
  <c r="J39" i="1" l="1"/>
  <c r="J41" i="1" s="1"/>
  <c r="I43" i="1"/>
  <c r="K39" i="1" l="1"/>
  <c r="K41" i="1" s="1"/>
  <c r="J43" i="1"/>
  <c r="K43" i="1" l="1"/>
  <c r="L39" i="1"/>
  <c r="L41" i="1" s="1"/>
  <c r="L43" i="1" l="1"/>
  <c r="M39" i="1"/>
  <c r="M41" i="1" s="1"/>
  <c r="M43" i="1" l="1"/>
  <c r="N39" i="1"/>
  <c r="N41" i="1" s="1"/>
  <c r="N43" i="1" l="1"/>
  <c r="O39" i="1"/>
  <c r="O41" i="1" s="1"/>
  <c r="O43" i="1" l="1"/>
  <c r="P39" i="1"/>
  <c r="P41" i="1" s="1"/>
  <c r="P43" i="1" l="1"/>
  <c r="Q39" i="1"/>
  <c r="Q41" i="1" s="1"/>
  <c r="Q43" i="1" s="1"/>
</calcChain>
</file>

<file path=xl/sharedStrings.xml><?xml version="1.0" encoding="utf-8"?>
<sst xmlns="http://schemas.openxmlformats.org/spreadsheetml/2006/main" count="124" uniqueCount="108">
  <si>
    <t>１　総収益</t>
    <rPh sb="2" eb="5">
      <t>ソウシュウエキ</t>
    </rPh>
    <phoneticPr fontId="2"/>
  </si>
  <si>
    <t>　　　ア　料金収入</t>
    <rPh sb="5" eb="7">
      <t>リョウキン</t>
    </rPh>
    <rPh sb="7" eb="9">
      <t>シュウニュウ</t>
    </rPh>
    <phoneticPr fontId="2"/>
  </si>
  <si>
    <t>　　　ウ　その他</t>
    <rPh sb="7" eb="8">
      <t>タ</t>
    </rPh>
    <phoneticPr fontId="2"/>
  </si>
  <si>
    <t>　　　ア　他会計繰入金</t>
    <rPh sb="5" eb="6">
      <t>タ</t>
    </rPh>
    <rPh sb="6" eb="8">
      <t>カイケイ</t>
    </rPh>
    <rPh sb="8" eb="10">
      <t>クリイレ</t>
    </rPh>
    <rPh sb="10" eb="11">
      <t>キン</t>
    </rPh>
    <phoneticPr fontId="2"/>
  </si>
  <si>
    <t>　　　イ　その他</t>
    <rPh sb="7" eb="8">
      <t>タ</t>
    </rPh>
    <phoneticPr fontId="2"/>
  </si>
  <si>
    <t>収益的収入</t>
    <rPh sb="0" eb="3">
      <t>シュウエキテキ</t>
    </rPh>
    <rPh sb="3" eb="5">
      <t>シュウニュウ</t>
    </rPh>
    <phoneticPr fontId="2"/>
  </si>
  <si>
    <t>　　　ア　職員給与費</t>
    <rPh sb="5" eb="7">
      <t>ショクイン</t>
    </rPh>
    <rPh sb="7" eb="9">
      <t>キュウヨ</t>
    </rPh>
    <rPh sb="9" eb="10">
      <t>ヒ</t>
    </rPh>
    <phoneticPr fontId="2"/>
  </si>
  <si>
    <t>うち退職手当</t>
    <rPh sb="2" eb="4">
      <t>タイショク</t>
    </rPh>
    <rPh sb="4" eb="6">
      <t>テアテ</t>
    </rPh>
    <phoneticPr fontId="2"/>
  </si>
  <si>
    <t>　　　ア　支払利息</t>
    <rPh sb="5" eb="7">
      <t>シハライ</t>
    </rPh>
    <rPh sb="7" eb="9">
      <t>リソク</t>
    </rPh>
    <phoneticPr fontId="2"/>
  </si>
  <si>
    <t>うち一時借入金利息</t>
    <rPh sb="2" eb="4">
      <t>イチジ</t>
    </rPh>
    <rPh sb="4" eb="6">
      <t>カリイレ</t>
    </rPh>
    <rPh sb="6" eb="7">
      <t>キン</t>
    </rPh>
    <rPh sb="7" eb="9">
      <t>リソク</t>
    </rPh>
    <phoneticPr fontId="2"/>
  </si>
  <si>
    <t>収益的支出</t>
    <rPh sb="0" eb="3">
      <t>シュウエキテキ</t>
    </rPh>
    <rPh sb="3" eb="5">
      <t>シシュツ</t>
    </rPh>
    <phoneticPr fontId="2"/>
  </si>
  <si>
    <t>（A)</t>
    <phoneticPr fontId="2"/>
  </si>
  <si>
    <t>（B)</t>
  </si>
  <si>
    <t>（C)</t>
    <phoneticPr fontId="2"/>
  </si>
  <si>
    <t>　　　イ　受託工事収益</t>
    <rPh sb="5" eb="7">
      <t>ジュタク</t>
    </rPh>
    <rPh sb="7" eb="9">
      <t>コウジ</t>
    </rPh>
    <rPh sb="9" eb="11">
      <t>シュウエキ</t>
    </rPh>
    <phoneticPr fontId="2"/>
  </si>
  <si>
    <t>２　総費用</t>
    <rPh sb="2" eb="5">
      <t>ソウヒヨウ</t>
    </rPh>
    <phoneticPr fontId="2"/>
  </si>
  <si>
    <t>（D)</t>
    <phoneticPr fontId="2"/>
  </si>
  <si>
    <t>３　収支差引　（A)－（D)</t>
    <rPh sb="2" eb="4">
      <t>シュウシ</t>
    </rPh>
    <rPh sb="4" eb="6">
      <t>サシヒキ</t>
    </rPh>
    <phoneticPr fontId="2"/>
  </si>
  <si>
    <t>（E)</t>
  </si>
  <si>
    <t>１　資本的収入</t>
    <rPh sb="2" eb="5">
      <t>シホンテキ</t>
    </rPh>
    <rPh sb="5" eb="7">
      <t>シュウニュウ</t>
    </rPh>
    <phoneticPr fontId="2"/>
  </si>
  <si>
    <t>（F)</t>
    <phoneticPr fontId="2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</si>
  <si>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</si>
  <si>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</si>
  <si>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収益的収支</t>
    <rPh sb="0" eb="3">
      <t>シュウエキテキ</t>
    </rPh>
    <rPh sb="3" eb="5">
      <t>シュウシ</t>
    </rPh>
    <phoneticPr fontId="2"/>
  </si>
  <si>
    <t>２　資本的支出</t>
    <rPh sb="2" eb="5">
      <t>シホンテキ</t>
    </rPh>
    <rPh sb="5" eb="7">
      <t>シシュツ</t>
    </rPh>
    <phoneticPr fontId="2"/>
  </si>
  <si>
    <t>（G)</t>
    <phoneticPr fontId="2"/>
  </si>
  <si>
    <t>うち職員給与費</t>
    <rPh sb="2" eb="4">
      <t>ショクイン</t>
    </rPh>
    <rPh sb="4" eb="6">
      <t>キュウヨ</t>
    </rPh>
    <rPh sb="6" eb="7">
      <t>ヒ</t>
    </rPh>
    <phoneticPr fontId="2"/>
  </si>
  <si>
    <t>（H)</t>
    <phoneticPr fontId="2"/>
  </si>
  <si>
    <t>３　収支差引　（F)－（G)</t>
    <rPh sb="2" eb="4">
      <t>シュウシ</t>
    </rPh>
    <rPh sb="4" eb="6">
      <t>サシヒキ</t>
    </rPh>
    <phoneticPr fontId="2"/>
  </si>
  <si>
    <t>（I)</t>
    <phoneticPr fontId="2"/>
  </si>
  <si>
    <t>資本的収支</t>
    <rPh sb="0" eb="3">
      <t>シホンテキ</t>
    </rPh>
    <rPh sb="3" eb="5">
      <t>シュウシ</t>
    </rPh>
    <phoneticPr fontId="2"/>
  </si>
  <si>
    <t>収支再差引　（E＋I）</t>
    <rPh sb="0" eb="2">
      <t>シュウシ</t>
    </rPh>
    <rPh sb="2" eb="3">
      <t>サイ</t>
    </rPh>
    <rPh sb="3" eb="5">
      <t>サシヒキ</t>
    </rPh>
    <phoneticPr fontId="2"/>
  </si>
  <si>
    <t>（J)</t>
    <phoneticPr fontId="2"/>
  </si>
  <si>
    <t>積立金</t>
    <rPh sb="0" eb="2">
      <t>ツミタテ</t>
    </rPh>
    <rPh sb="2" eb="3">
      <t>キン</t>
    </rPh>
    <phoneticPr fontId="2"/>
  </si>
  <si>
    <t>（K)</t>
    <phoneticPr fontId="2"/>
  </si>
  <si>
    <t>前年度からの繰越金</t>
    <rPh sb="0" eb="3">
      <t>ゼンネンド</t>
    </rPh>
    <rPh sb="6" eb="8">
      <t>クリコシ</t>
    </rPh>
    <rPh sb="8" eb="9">
      <t>キン</t>
    </rPh>
    <phoneticPr fontId="2"/>
  </si>
  <si>
    <t>（L)</t>
    <phoneticPr fontId="2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</si>
  <si>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2"/>
  </si>
  <si>
    <t>（M)</t>
    <phoneticPr fontId="2"/>
  </si>
  <si>
    <t>形式収支　（J)－（K)＋（L)－（M)</t>
    <rPh sb="0" eb="2">
      <t>ケイシキ</t>
    </rPh>
    <rPh sb="2" eb="4">
      <t>シュウシ</t>
    </rPh>
    <phoneticPr fontId="2"/>
  </si>
  <si>
    <t>（N)</t>
    <phoneticPr fontId="2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</si>
  <si>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2"/>
  </si>
  <si>
    <t>（O)</t>
    <phoneticPr fontId="2"/>
  </si>
  <si>
    <t>実質収支</t>
    <rPh sb="0" eb="2">
      <t>ジッシツ</t>
    </rPh>
    <rPh sb="2" eb="4">
      <t>シュウシ</t>
    </rPh>
    <phoneticPr fontId="2"/>
  </si>
  <si>
    <t>（N)－（O)</t>
    <phoneticPr fontId="2"/>
  </si>
  <si>
    <t>（P)</t>
    <phoneticPr fontId="2"/>
  </si>
  <si>
    <t>（Q)</t>
    <phoneticPr fontId="2"/>
  </si>
  <si>
    <t>黒　　字</t>
    <rPh sb="0" eb="1">
      <t>クロ</t>
    </rPh>
    <rPh sb="3" eb="4">
      <t>ジ</t>
    </rPh>
    <phoneticPr fontId="2"/>
  </si>
  <si>
    <t>赤　　字</t>
    <rPh sb="0" eb="1">
      <t>アカ</t>
    </rPh>
    <rPh sb="3" eb="4">
      <t>ジ</t>
    </rPh>
    <phoneticPr fontId="2"/>
  </si>
  <si>
    <t>地方財政法施行令第16条第１項により
算定した資金の不足額</t>
    <rPh sb="0" eb="2">
      <t>チホウ</t>
    </rPh>
    <rPh sb="2" eb="4">
      <t>ザイセイ</t>
    </rPh>
    <rPh sb="4" eb="5">
      <t>ホウ</t>
    </rPh>
    <rPh sb="5" eb="8">
      <t>シコウレイ</t>
    </rPh>
    <rPh sb="8" eb="9">
      <t>ダイ</t>
    </rPh>
    <rPh sb="11" eb="12">
      <t>ジョウ</t>
    </rPh>
    <rPh sb="12" eb="13">
      <t>ダイ</t>
    </rPh>
    <rPh sb="14" eb="15">
      <t>コウ</t>
    </rPh>
    <rPh sb="19" eb="21">
      <t>サンテイ</t>
    </rPh>
    <rPh sb="23" eb="25">
      <t>シキン</t>
    </rPh>
    <rPh sb="26" eb="28">
      <t>フソク</t>
    </rPh>
    <rPh sb="28" eb="29">
      <t>ガク</t>
    </rPh>
    <phoneticPr fontId="2"/>
  </si>
  <si>
    <t>（R)</t>
    <phoneticPr fontId="2"/>
  </si>
  <si>
    <t>営業収益－受託工事収益　（B)－（C)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</si>
  <si>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（S)</t>
    <phoneticPr fontId="2"/>
  </si>
  <si>
    <t>（（R)/（S)×100）</t>
    <phoneticPr fontId="2"/>
  </si>
  <si>
    <t>地方財政法による
資金不足の比率</t>
    <rPh sb="0" eb="2">
      <t>チホウ</t>
    </rPh>
    <rPh sb="2" eb="4">
      <t>ザイセイ</t>
    </rPh>
    <rPh sb="4" eb="5">
      <t>ホウ</t>
    </rPh>
    <rPh sb="9" eb="11">
      <t>シキン</t>
    </rPh>
    <rPh sb="11" eb="13">
      <t>フソク</t>
    </rPh>
    <rPh sb="14" eb="16">
      <t>ヒリツ</t>
    </rPh>
    <phoneticPr fontId="2"/>
  </si>
  <si>
    <t>健全化法施行令第16条により
算定した資金の不足額</t>
    <rPh sb="0" eb="3">
      <t>ケンゼンカ</t>
    </rPh>
    <rPh sb="3" eb="4">
      <t>ホウ</t>
    </rPh>
    <rPh sb="4" eb="7">
      <t>シコウレイ</t>
    </rPh>
    <rPh sb="7" eb="8">
      <t>ダイ</t>
    </rPh>
    <rPh sb="10" eb="11">
      <t>ジョウ</t>
    </rPh>
    <rPh sb="15" eb="17">
      <t>サンテイ</t>
    </rPh>
    <rPh sb="19" eb="21">
      <t>シキン</t>
    </rPh>
    <rPh sb="22" eb="24">
      <t>フソク</t>
    </rPh>
    <rPh sb="24" eb="25">
      <t>ガク</t>
    </rPh>
    <phoneticPr fontId="2"/>
  </si>
  <si>
    <t>（T)</t>
    <phoneticPr fontId="2"/>
  </si>
  <si>
    <t>健全化法施行規則第６条に規定する
解消可能資金不足額</t>
    <rPh sb="0" eb="3">
      <t>ケンゼンカ</t>
    </rPh>
    <rPh sb="3" eb="4">
      <t>ホウ</t>
    </rPh>
    <rPh sb="4" eb="6">
      <t>シコウ</t>
    </rPh>
    <rPh sb="6" eb="8">
      <t>キソク</t>
    </rPh>
    <rPh sb="8" eb="9">
      <t>ダイ</t>
    </rPh>
    <rPh sb="10" eb="11">
      <t>ジョウ</t>
    </rPh>
    <rPh sb="12" eb="14">
      <t>キテイ</t>
    </rPh>
    <rPh sb="17" eb="19">
      <t>カイショウ</t>
    </rPh>
    <rPh sb="19" eb="21">
      <t>カノウ</t>
    </rPh>
    <rPh sb="21" eb="23">
      <t>シキン</t>
    </rPh>
    <rPh sb="23" eb="25">
      <t>フソク</t>
    </rPh>
    <rPh sb="25" eb="26">
      <t>ガク</t>
    </rPh>
    <phoneticPr fontId="2"/>
  </si>
  <si>
    <t>（U)</t>
    <phoneticPr fontId="2"/>
  </si>
  <si>
    <t>（V)</t>
    <phoneticPr fontId="2"/>
  </si>
  <si>
    <t>健全化法第22条により
算定した資金不足比率</t>
    <rPh sb="0" eb="3">
      <t>ケンゼンカ</t>
    </rPh>
    <rPh sb="3" eb="4">
      <t>ホウ</t>
    </rPh>
    <rPh sb="4" eb="5">
      <t>ダイ</t>
    </rPh>
    <rPh sb="7" eb="8">
      <t>ジョウ</t>
    </rPh>
    <rPh sb="12" eb="14">
      <t>サンテイ</t>
    </rPh>
    <rPh sb="16" eb="18">
      <t>シキン</t>
    </rPh>
    <rPh sb="18" eb="20">
      <t>フソク</t>
    </rPh>
    <rPh sb="20" eb="22">
      <t>ヒリツ</t>
    </rPh>
    <phoneticPr fontId="2"/>
  </si>
  <si>
    <t>（（T)/（V)×100）</t>
    <phoneticPr fontId="2"/>
  </si>
  <si>
    <t>他会計借入金残高</t>
    <rPh sb="0" eb="1">
      <t>タ</t>
    </rPh>
    <rPh sb="1" eb="3">
      <t>カイケイ</t>
    </rPh>
    <rPh sb="3" eb="5">
      <t>カリイレ</t>
    </rPh>
    <rPh sb="5" eb="6">
      <t>キン</t>
    </rPh>
    <rPh sb="6" eb="8">
      <t>ザンダカ</t>
    </rPh>
    <phoneticPr fontId="2"/>
  </si>
  <si>
    <t>（W)</t>
    <phoneticPr fontId="2"/>
  </si>
  <si>
    <t>地方債残高</t>
    <rPh sb="0" eb="3">
      <t>チホウサイ</t>
    </rPh>
    <rPh sb="3" eb="5">
      <t>ザンダカ</t>
    </rPh>
    <phoneticPr fontId="2"/>
  </si>
  <si>
    <t>（X)</t>
    <phoneticPr fontId="2"/>
  </si>
  <si>
    <t>資本的支出</t>
    <rPh sb="0" eb="3">
      <t>シホンテキ</t>
    </rPh>
    <rPh sb="3" eb="5">
      <t>シシュツ</t>
    </rPh>
    <phoneticPr fontId="2"/>
  </si>
  <si>
    <t>前々年度
（決算）</t>
    <rPh sb="0" eb="2">
      <t>マエマエ</t>
    </rPh>
    <rPh sb="2" eb="4">
      <t>ネンド</t>
    </rPh>
    <rPh sb="6" eb="8">
      <t>ケッサン</t>
    </rPh>
    <phoneticPr fontId="2"/>
  </si>
  <si>
    <t>H29</t>
    <phoneticPr fontId="2"/>
  </si>
  <si>
    <t>H30</t>
  </si>
  <si>
    <t>H31</t>
  </si>
  <si>
    <t>H32</t>
  </si>
  <si>
    <t>H33</t>
  </si>
  <si>
    <t>H34</t>
  </si>
  <si>
    <t>H35</t>
  </si>
  <si>
    <t>H36</t>
  </si>
  <si>
    <t>H37</t>
  </si>
  <si>
    <t>○他会計繰入金</t>
    <rPh sb="1" eb="2">
      <t>タ</t>
    </rPh>
    <rPh sb="2" eb="4">
      <t>カイケイ</t>
    </rPh>
    <rPh sb="4" eb="6">
      <t>クリイレ</t>
    </rPh>
    <rPh sb="6" eb="7">
      <t>キン</t>
    </rPh>
    <phoneticPr fontId="2"/>
  </si>
  <si>
    <t>収益的収支分</t>
    <rPh sb="0" eb="3">
      <t>シュウエキテキ</t>
    </rPh>
    <rPh sb="3" eb="5">
      <t>シュウシ</t>
    </rPh>
    <rPh sb="5" eb="6">
      <t>ブン</t>
    </rPh>
    <phoneticPr fontId="2"/>
  </si>
  <si>
    <t>うち基準内繰入金</t>
    <rPh sb="2" eb="5">
      <t>キジュンナイ</t>
    </rPh>
    <rPh sb="5" eb="7">
      <t>クリイレ</t>
    </rPh>
    <rPh sb="7" eb="8">
      <t>キン</t>
    </rPh>
    <phoneticPr fontId="2"/>
  </si>
  <si>
    <t>うち基準外繰入金</t>
    <rPh sb="2" eb="4">
      <t>キジュン</t>
    </rPh>
    <rPh sb="4" eb="5">
      <t>ガイ</t>
    </rPh>
    <rPh sb="5" eb="7">
      <t>クリイレ</t>
    </rPh>
    <rPh sb="7" eb="8">
      <t>キン</t>
    </rPh>
    <phoneticPr fontId="2"/>
  </si>
  <si>
    <t>資本的収支分</t>
    <rPh sb="0" eb="3">
      <t>シホンテキ</t>
    </rPh>
    <rPh sb="3" eb="5">
      <t>シュウシ</t>
    </rPh>
    <rPh sb="5" eb="6">
      <t>ブン</t>
    </rPh>
    <phoneticPr fontId="2"/>
  </si>
  <si>
    <t>合　　　　計</t>
    <rPh sb="0" eb="1">
      <t>ゴウ</t>
    </rPh>
    <rPh sb="5" eb="6">
      <t>ケイ</t>
    </rPh>
    <phoneticPr fontId="2"/>
  </si>
  <si>
    <t>　　　　　　　　　　　　　　　　　　　　　　　　　　　年　度
　区　分</t>
    <rPh sb="27" eb="28">
      <t>ネン</t>
    </rPh>
    <rPh sb="29" eb="30">
      <t>ド</t>
    </rPh>
    <rPh sb="33" eb="34">
      <t>ク</t>
    </rPh>
    <rPh sb="35" eb="36">
      <t>ブン</t>
    </rPh>
    <phoneticPr fontId="2"/>
  </si>
  <si>
    <t>　　　　　　　　　　　　　　　　　　　　　　　　　　　年　度
　区　分</t>
    <phoneticPr fontId="2"/>
  </si>
  <si>
    <t>　（１）　営業収益</t>
    <rPh sb="5" eb="7">
      <t>エイギョウ</t>
    </rPh>
    <rPh sb="7" eb="9">
      <t>シュウエキ</t>
    </rPh>
    <phoneticPr fontId="2"/>
  </si>
  <si>
    <t>　（２）　営業外収益</t>
    <rPh sb="5" eb="8">
      <t>エイギョウガイ</t>
    </rPh>
    <rPh sb="8" eb="10">
      <t>シュウエキ</t>
    </rPh>
    <phoneticPr fontId="2"/>
  </si>
  <si>
    <t>　（１）　営業費用</t>
    <rPh sb="5" eb="7">
      <t>エイギョウ</t>
    </rPh>
    <rPh sb="7" eb="9">
      <t>ヒヨウ</t>
    </rPh>
    <phoneticPr fontId="2"/>
  </si>
  <si>
    <t>　（２）　営業外費用</t>
    <rPh sb="5" eb="8">
      <t>エイギョウガイ</t>
    </rPh>
    <rPh sb="8" eb="10">
      <t>ヒヨウ</t>
    </rPh>
    <phoneticPr fontId="2"/>
  </si>
  <si>
    <t>　（１）　地方債</t>
    <rPh sb="5" eb="8">
      <t>チホウサイ</t>
    </rPh>
    <phoneticPr fontId="2"/>
  </si>
  <si>
    <t>　（２）　他会計補助金</t>
    <rPh sb="5" eb="6">
      <t>タ</t>
    </rPh>
    <rPh sb="6" eb="8">
      <t>カイケイ</t>
    </rPh>
    <rPh sb="8" eb="11">
      <t>ホジョキン</t>
    </rPh>
    <phoneticPr fontId="2"/>
  </si>
  <si>
    <t>　（３）　他会計借入金</t>
    <rPh sb="5" eb="6">
      <t>タ</t>
    </rPh>
    <rPh sb="6" eb="8">
      <t>カイケイ</t>
    </rPh>
    <rPh sb="8" eb="10">
      <t>カリイレ</t>
    </rPh>
    <rPh sb="10" eb="11">
      <t>キン</t>
    </rPh>
    <phoneticPr fontId="2"/>
  </si>
  <si>
    <t>　（４）　固定資産売却代金</t>
    <rPh sb="5" eb="7">
      <t>コテイ</t>
    </rPh>
    <rPh sb="7" eb="9">
      <t>シサン</t>
    </rPh>
    <rPh sb="9" eb="11">
      <t>バイキャク</t>
    </rPh>
    <rPh sb="11" eb="13">
      <t>ダイキン</t>
    </rPh>
    <phoneticPr fontId="2"/>
  </si>
  <si>
    <t>　（５）　国（都道府県）補助金</t>
    <rPh sb="5" eb="6">
      <t>クニ</t>
    </rPh>
    <rPh sb="7" eb="11">
      <t>トドウフケン</t>
    </rPh>
    <rPh sb="12" eb="15">
      <t>ホジョキン</t>
    </rPh>
    <phoneticPr fontId="2"/>
  </si>
  <si>
    <t>　（６）　工事負担金</t>
    <rPh sb="5" eb="7">
      <t>コウジ</t>
    </rPh>
    <rPh sb="7" eb="10">
      <t>フタンキン</t>
    </rPh>
    <phoneticPr fontId="2"/>
  </si>
  <si>
    <t>　（７）　その他</t>
    <rPh sb="7" eb="8">
      <t>タ</t>
    </rPh>
    <phoneticPr fontId="2"/>
  </si>
  <si>
    <t>　（１）　建設改良費</t>
    <rPh sb="5" eb="7">
      <t>ケンセツ</t>
    </rPh>
    <rPh sb="7" eb="9">
      <t>カイリョウ</t>
    </rPh>
    <rPh sb="9" eb="10">
      <t>ヒ</t>
    </rPh>
    <phoneticPr fontId="2"/>
  </si>
  <si>
    <t>　（２）　地方債償還金</t>
    <rPh sb="5" eb="8">
      <t>チホウサイ</t>
    </rPh>
    <rPh sb="8" eb="10">
      <t>ショウカン</t>
    </rPh>
    <rPh sb="10" eb="11">
      <t>キン</t>
    </rPh>
    <phoneticPr fontId="2"/>
  </si>
  <si>
    <t>　（３）　他会計長期借入金返還金</t>
    <rPh sb="5" eb="6">
      <t>タ</t>
    </rPh>
    <rPh sb="6" eb="8">
      <t>カイケイ</t>
    </rPh>
    <rPh sb="8" eb="10">
      <t>チョウキ</t>
    </rPh>
    <rPh sb="10" eb="12">
      <t>カリイレ</t>
    </rPh>
    <rPh sb="12" eb="13">
      <t>キン</t>
    </rPh>
    <rPh sb="13" eb="16">
      <t>ヘンカンキン</t>
    </rPh>
    <phoneticPr fontId="2"/>
  </si>
  <si>
    <t>　（４）　他会計への操出金</t>
    <rPh sb="5" eb="6">
      <t>タ</t>
    </rPh>
    <rPh sb="6" eb="8">
      <t>カイケイ</t>
    </rPh>
    <rPh sb="10" eb="12">
      <t>クリダシ</t>
    </rPh>
    <rPh sb="12" eb="13">
      <t>キン</t>
    </rPh>
    <phoneticPr fontId="2"/>
  </si>
  <si>
    <t>　（５）　その他</t>
    <rPh sb="7" eb="8">
      <t>タ</t>
    </rPh>
    <phoneticPr fontId="2"/>
  </si>
  <si>
    <t>赤字比率　（　（Q)／（（B)－（C)）×100　）</t>
    <rPh sb="0" eb="2">
      <t>アカジ</t>
    </rPh>
    <rPh sb="2" eb="4">
      <t>ヒリツ</t>
    </rPh>
    <phoneticPr fontId="2"/>
  </si>
  <si>
    <t>前年度
（決算）</t>
    <rPh sb="0" eb="1">
      <t>マエ</t>
    </rPh>
    <rPh sb="1" eb="3">
      <t>ネンド</t>
    </rPh>
    <rPh sb="5" eb="7">
      <t>ケッサン</t>
    </rPh>
    <phoneticPr fontId="2"/>
  </si>
  <si>
    <t>本年度
（決算見込）</t>
    <rPh sb="0" eb="3">
      <t>ホンネンド</t>
    </rPh>
    <rPh sb="5" eb="7">
      <t>ケッサン</t>
    </rPh>
    <rPh sb="7" eb="9">
      <t>ミコミ</t>
    </rPh>
    <phoneticPr fontId="2"/>
  </si>
  <si>
    <t>健全化法施行令第17条により算定した事業の規模　（当該年度の前年度の（B)-（C)）</t>
    <rPh sb="0" eb="3">
      <t>ケンゼンカ</t>
    </rPh>
    <rPh sb="3" eb="4">
      <t>ホウ</t>
    </rPh>
    <rPh sb="4" eb="7">
      <t>シコウレイ</t>
    </rPh>
    <rPh sb="7" eb="8">
      <t>ダイ</t>
    </rPh>
    <rPh sb="10" eb="11">
      <t>ジョウ</t>
    </rPh>
    <rPh sb="14" eb="16">
      <t>サンテイ</t>
    </rPh>
    <rPh sb="18" eb="20">
      <t>ジギョウ</t>
    </rPh>
    <rPh sb="21" eb="23">
      <t>キボ</t>
    </rPh>
    <rPh sb="25" eb="27">
      <t>トウガイ</t>
    </rPh>
    <rPh sb="27" eb="29">
      <t>ネンド</t>
    </rPh>
    <rPh sb="30" eb="33">
      <t>ゼンネンド</t>
    </rPh>
    <phoneticPr fontId="2"/>
  </si>
  <si>
    <t>収益的収支比率（　（A)／（（D)＋（H)）×100　）</t>
    <rPh sb="0" eb="3">
      <t>シュウエキテキ</t>
    </rPh>
    <rPh sb="3" eb="5">
      <t>シュウシ</t>
    </rPh>
    <rPh sb="5" eb="7">
      <t>ヒリツ</t>
    </rPh>
    <phoneticPr fontId="2"/>
  </si>
  <si>
    <t>H38</t>
  </si>
  <si>
    <t>H38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</si>
</sst>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4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40" fontId="4" fillId="0" borderId="1" xfId="1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view="pageBreakPreview" topLeftCell="D1" zoomScale="120" zoomScaleNormal="100" zoomScaleSheetLayoutView="120" workbookViewId="0">
      <pane xSplit="8" ySplit="9" topLeftCell="L16" activePane="bottomRight" state="frozen"/>
      <selection activeCell="D1" sqref="D1"/>
      <selection pane="topRight" activeCell="L1" sqref="L1"/>
      <selection pane="bottomLeft" activeCell="D10" sqref="D10"/>
      <selection pane="bottomRight" activeCell="H13" sqref="H13"/>
    </sheetView>
  </sheetViews>
  <sheetFormatPr defaultRowHeight="14.1" customHeight="1" x14ac:dyDescent="0.15"/>
  <cols>
    <col min="1" max="2" width="3.625" style="1" customWidth="1"/>
    <col min="3" max="3" width="7.875" style="1" customWidth="1"/>
    <col min="4" max="4" width="12.5" style="1" customWidth="1"/>
    <col min="5" max="5" width="3.625" style="10" customWidth="1"/>
    <col min="6" max="18" width="8.25" style="1" customWidth="1"/>
    <col min="19" max="19" width="7.625" style="1" customWidth="1"/>
    <col min="20" max="16384" width="9" style="1"/>
  </cols>
  <sheetData>
    <row r="1" spans="1:18" ht="42" customHeight="1" x14ac:dyDescent="0.15">
      <c r="A1" s="31" t="s">
        <v>83</v>
      </c>
      <c r="B1" s="31"/>
      <c r="C1" s="31"/>
      <c r="D1" s="31"/>
      <c r="E1" s="31"/>
      <c r="F1" s="5" t="s">
        <v>67</v>
      </c>
      <c r="G1" s="5" t="s">
        <v>102</v>
      </c>
      <c r="H1" s="5" t="s">
        <v>103</v>
      </c>
      <c r="I1" s="2" t="s">
        <v>68</v>
      </c>
      <c r="J1" s="2" t="s">
        <v>69</v>
      </c>
      <c r="K1" s="2" t="s">
        <v>70</v>
      </c>
      <c r="L1" s="2" t="s">
        <v>71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76</v>
      </c>
      <c r="R1" s="2" t="s">
        <v>106</v>
      </c>
    </row>
    <row r="2" spans="1:18" ht="14.1" customHeight="1" x14ac:dyDescent="0.15">
      <c r="A2" s="39" t="s">
        <v>23</v>
      </c>
      <c r="B2" s="39" t="s">
        <v>5</v>
      </c>
      <c r="C2" s="40" t="s">
        <v>0</v>
      </c>
      <c r="D2" s="41"/>
      <c r="E2" s="9" t="s">
        <v>11</v>
      </c>
      <c r="F2" s="12">
        <f>SUM(F3,F7)</f>
        <v>238429</v>
      </c>
      <c r="G2" s="12">
        <f>SUM(G3,G7)</f>
        <v>238770</v>
      </c>
      <c r="H2" s="12">
        <f t="shared" ref="H2:I2" si="0">SUM(H3,H7)</f>
        <v>238895</v>
      </c>
      <c r="I2" s="12">
        <f t="shared" si="0"/>
        <v>238792</v>
      </c>
      <c r="J2" s="12">
        <f>SUM(J3,J7)</f>
        <v>238102</v>
      </c>
      <c r="K2" s="12">
        <f t="shared" ref="K2" si="1">SUM(K3,K7)</f>
        <v>232432</v>
      </c>
      <c r="L2" s="12">
        <f t="shared" ref="L2" si="2">SUM(L3,L7)</f>
        <v>226588</v>
      </c>
      <c r="M2" s="12">
        <f>SUM(M3,M7)</f>
        <v>219279</v>
      </c>
      <c r="N2" s="12">
        <f t="shared" ref="N2" si="3">SUM(N3,N7)</f>
        <v>211091</v>
      </c>
      <c r="O2" s="12">
        <f t="shared" ref="O2" si="4">SUM(O3,O7)</f>
        <v>200644</v>
      </c>
      <c r="P2" s="12">
        <f>SUM(P3,P7)</f>
        <v>187741</v>
      </c>
      <c r="Q2" s="12">
        <f t="shared" ref="Q2" si="5">SUM(Q3,Q7)</f>
        <v>175441</v>
      </c>
      <c r="R2" s="12">
        <f t="shared" ref="R2" si="6">SUM(R3,R7)</f>
        <v>163031</v>
      </c>
    </row>
    <row r="3" spans="1:18" ht="14.1" customHeight="1" x14ac:dyDescent="0.15">
      <c r="A3" s="39"/>
      <c r="B3" s="39"/>
      <c r="C3" s="40" t="s">
        <v>85</v>
      </c>
      <c r="D3" s="41"/>
      <c r="E3" s="9" t="s">
        <v>12</v>
      </c>
      <c r="F3" s="12">
        <f>SUM(F4:F6)</f>
        <v>35314</v>
      </c>
      <c r="G3" s="12">
        <f>SUM(G4:G6)</f>
        <v>33002</v>
      </c>
      <c r="H3" s="12">
        <f t="shared" ref="H3:I3" si="7">SUM(H4:H6)</f>
        <v>33489</v>
      </c>
      <c r="I3" s="12">
        <f t="shared" si="7"/>
        <v>33522</v>
      </c>
      <c r="J3" s="12">
        <f>SUM(J4:J6)</f>
        <v>33555</v>
      </c>
      <c r="K3" s="12">
        <f t="shared" ref="K3" si="8">SUM(K4:K6)</f>
        <v>33588</v>
      </c>
      <c r="L3" s="12">
        <f t="shared" ref="L3" si="9">SUM(L4:L6)</f>
        <v>33621</v>
      </c>
      <c r="M3" s="12">
        <f>SUM(M4:M6)</f>
        <v>33654</v>
      </c>
      <c r="N3" s="12">
        <f t="shared" ref="N3" si="10">SUM(N4:N6)</f>
        <v>33687</v>
      </c>
      <c r="O3" s="12">
        <f t="shared" ref="O3" si="11">SUM(O4:O6)</f>
        <v>33720</v>
      </c>
      <c r="P3" s="12">
        <f>SUM(P4:P6)</f>
        <v>33754</v>
      </c>
      <c r="Q3" s="12">
        <f t="shared" ref="Q3" si="12">SUM(Q4:Q6)</f>
        <v>33787</v>
      </c>
      <c r="R3" s="12">
        <f t="shared" ref="R3" si="13">SUM(R4:R6)</f>
        <v>33820</v>
      </c>
    </row>
    <row r="4" spans="1:18" ht="14.1" customHeight="1" x14ac:dyDescent="0.15">
      <c r="A4" s="39"/>
      <c r="B4" s="39"/>
      <c r="C4" s="40" t="s">
        <v>1</v>
      </c>
      <c r="D4" s="41"/>
      <c r="E4" s="9"/>
      <c r="F4" s="19">
        <v>35195</v>
      </c>
      <c r="G4" s="19">
        <v>32939</v>
      </c>
      <c r="H4" s="19">
        <v>33318</v>
      </c>
      <c r="I4" s="19">
        <v>33351</v>
      </c>
      <c r="J4" s="19">
        <v>33384</v>
      </c>
      <c r="K4" s="19">
        <v>33417</v>
      </c>
      <c r="L4" s="19">
        <v>33450</v>
      </c>
      <c r="M4" s="19">
        <v>33483</v>
      </c>
      <c r="N4" s="19">
        <v>33516</v>
      </c>
      <c r="O4" s="19">
        <v>33549</v>
      </c>
      <c r="P4" s="19">
        <v>33583</v>
      </c>
      <c r="Q4" s="19">
        <v>33616</v>
      </c>
      <c r="R4" s="19">
        <v>33649</v>
      </c>
    </row>
    <row r="5" spans="1:18" ht="14.1" customHeight="1" x14ac:dyDescent="0.15">
      <c r="A5" s="39"/>
      <c r="B5" s="39"/>
      <c r="C5" s="40" t="s">
        <v>14</v>
      </c>
      <c r="D5" s="41"/>
      <c r="E5" s="9" t="s">
        <v>13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</row>
    <row r="6" spans="1:18" ht="14.1" customHeight="1" x14ac:dyDescent="0.15">
      <c r="A6" s="39"/>
      <c r="B6" s="39"/>
      <c r="C6" s="40" t="s">
        <v>2</v>
      </c>
      <c r="D6" s="41"/>
      <c r="E6" s="9"/>
      <c r="F6" s="19">
        <v>119</v>
      </c>
      <c r="G6" s="19">
        <v>63</v>
      </c>
      <c r="H6" s="19">
        <v>171</v>
      </c>
      <c r="I6" s="19">
        <v>171</v>
      </c>
      <c r="J6" s="19">
        <v>171</v>
      </c>
      <c r="K6" s="19">
        <v>171</v>
      </c>
      <c r="L6" s="19">
        <v>171</v>
      </c>
      <c r="M6" s="19">
        <v>171</v>
      </c>
      <c r="N6" s="19">
        <v>171</v>
      </c>
      <c r="O6" s="19">
        <v>171</v>
      </c>
      <c r="P6" s="19">
        <v>171</v>
      </c>
      <c r="Q6" s="19">
        <v>171</v>
      </c>
      <c r="R6" s="19">
        <v>171</v>
      </c>
    </row>
    <row r="7" spans="1:18" ht="14.1" customHeight="1" x14ac:dyDescent="0.15">
      <c r="A7" s="39"/>
      <c r="B7" s="39"/>
      <c r="C7" s="40" t="s">
        <v>86</v>
      </c>
      <c r="D7" s="41"/>
      <c r="E7" s="9"/>
      <c r="F7" s="12">
        <f>SUM(F8:F9)</f>
        <v>203115</v>
      </c>
      <c r="G7" s="12">
        <f>SUM(G8:G9)</f>
        <v>205768</v>
      </c>
      <c r="H7" s="12">
        <f t="shared" ref="H7:I7" si="14">SUM(H8:H9)</f>
        <v>205406</v>
      </c>
      <c r="I7" s="12">
        <f t="shared" si="14"/>
        <v>205270</v>
      </c>
      <c r="J7" s="12">
        <f>SUM(J8:J9)</f>
        <v>204547</v>
      </c>
      <c r="K7" s="12">
        <f t="shared" ref="K7" si="15">SUM(K8:K9)</f>
        <v>198844</v>
      </c>
      <c r="L7" s="12">
        <f t="shared" ref="L7" si="16">SUM(L8:L9)</f>
        <v>192967</v>
      </c>
      <c r="M7" s="12">
        <f>SUM(M8:M9)</f>
        <v>185625</v>
      </c>
      <c r="N7" s="12">
        <f t="shared" ref="N7" si="17">SUM(N8:N9)</f>
        <v>177404</v>
      </c>
      <c r="O7" s="12">
        <f t="shared" ref="O7" si="18">SUM(O8:O9)</f>
        <v>166924</v>
      </c>
      <c r="P7" s="12">
        <f>SUM(P8:P9)</f>
        <v>153987</v>
      </c>
      <c r="Q7" s="12">
        <f t="shared" ref="Q7" si="19">SUM(Q8:Q9)</f>
        <v>141654</v>
      </c>
      <c r="R7" s="12">
        <f t="shared" ref="R7" si="20">SUM(R8:R9)</f>
        <v>129211</v>
      </c>
    </row>
    <row r="8" spans="1:18" ht="14.1" customHeight="1" x14ac:dyDescent="0.15">
      <c r="A8" s="39"/>
      <c r="B8" s="39"/>
      <c r="C8" s="40" t="s">
        <v>3</v>
      </c>
      <c r="D8" s="41"/>
      <c r="E8" s="9"/>
      <c r="F8" s="19">
        <v>201595</v>
      </c>
      <c r="G8" s="19">
        <v>204268</v>
      </c>
      <c r="H8" s="21">
        <f>H58</f>
        <v>203866</v>
      </c>
      <c r="I8" s="21">
        <f t="shared" ref="I8:Q8" si="21">I58</f>
        <v>203730</v>
      </c>
      <c r="J8" s="21">
        <f t="shared" si="21"/>
        <v>203007</v>
      </c>
      <c r="K8" s="21">
        <f t="shared" si="21"/>
        <v>197304</v>
      </c>
      <c r="L8" s="21">
        <f t="shared" si="21"/>
        <v>191427</v>
      </c>
      <c r="M8" s="21">
        <f t="shared" si="21"/>
        <v>184085</v>
      </c>
      <c r="N8" s="21">
        <f t="shared" si="21"/>
        <v>175864</v>
      </c>
      <c r="O8" s="21">
        <f t="shared" si="21"/>
        <v>165384</v>
      </c>
      <c r="P8" s="21">
        <f t="shared" si="21"/>
        <v>152447</v>
      </c>
      <c r="Q8" s="21">
        <f t="shared" si="21"/>
        <v>140114</v>
      </c>
      <c r="R8" s="21">
        <f t="shared" ref="R8" si="22">R58</f>
        <v>127671</v>
      </c>
    </row>
    <row r="9" spans="1:18" ht="14.1" customHeight="1" x14ac:dyDescent="0.15">
      <c r="A9" s="39"/>
      <c r="B9" s="39"/>
      <c r="C9" s="40" t="s">
        <v>4</v>
      </c>
      <c r="D9" s="41"/>
      <c r="E9" s="9"/>
      <c r="F9" s="19">
        <v>1520</v>
      </c>
      <c r="G9" s="19">
        <v>1500</v>
      </c>
      <c r="H9" s="19">
        <v>1540</v>
      </c>
      <c r="I9" s="19">
        <v>1540</v>
      </c>
      <c r="J9" s="19">
        <v>1540</v>
      </c>
      <c r="K9" s="19">
        <v>1540</v>
      </c>
      <c r="L9" s="19">
        <v>1540</v>
      </c>
      <c r="M9" s="19">
        <v>1540</v>
      </c>
      <c r="N9" s="19">
        <v>1540</v>
      </c>
      <c r="O9" s="19">
        <v>1540</v>
      </c>
      <c r="P9" s="19">
        <v>1540</v>
      </c>
      <c r="Q9" s="19">
        <v>1540</v>
      </c>
      <c r="R9" s="19">
        <v>1540</v>
      </c>
    </row>
    <row r="10" spans="1:18" ht="14.1" customHeight="1" x14ac:dyDescent="0.15">
      <c r="A10" s="39"/>
      <c r="B10" s="39" t="s">
        <v>10</v>
      </c>
      <c r="C10" s="40" t="s">
        <v>15</v>
      </c>
      <c r="D10" s="41"/>
      <c r="E10" s="9" t="s">
        <v>16</v>
      </c>
      <c r="F10" s="12">
        <f>SUM(F11,F15)</f>
        <v>87236</v>
      </c>
      <c r="G10" s="12">
        <f>SUM(G11,G15)</f>
        <v>88531</v>
      </c>
      <c r="H10" s="12">
        <f t="shared" ref="H10:I10" si="23">SUM(H11,H15)</f>
        <v>79033</v>
      </c>
      <c r="I10" s="12">
        <f t="shared" si="23"/>
        <v>77453</v>
      </c>
      <c r="J10" s="12">
        <f>SUM(J11,J15)</f>
        <v>74679</v>
      </c>
      <c r="K10" s="12">
        <f t="shared" ref="K10" si="24">SUM(K11,K15)</f>
        <v>71781</v>
      </c>
      <c r="L10" s="12">
        <f t="shared" ref="L10" si="25">SUM(L11,L15)</f>
        <v>69407</v>
      </c>
      <c r="M10" s="12">
        <f>SUM(M11,M15)</f>
        <v>64146</v>
      </c>
      <c r="N10" s="12">
        <f t="shared" ref="N10" si="26">SUM(N11,N15)</f>
        <v>60834</v>
      </c>
      <c r="O10" s="12">
        <f t="shared" ref="O10" si="27">SUM(O11,O15)</f>
        <v>57576</v>
      </c>
      <c r="P10" s="12">
        <f>SUM(P11,P15)</f>
        <v>55582</v>
      </c>
      <c r="Q10" s="12">
        <f t="shared" ref="Q10" si="28">SUM(Q11,Q15)</f>
        <v>51991</v>
      </c>
      <c r="R10" s="12">
        <f t="shared" ref="R10" si="29">SUM(R11,R15)</f>
        <v>49735</v>
      </c>
    </row>
    <row r="11" spans="1:18" ht="14.1" customHeight="1" x14ac:dyDescent="0.15">
      <c r="A11" s="39"/>
      <c r="B11" s="39"/>
      <c r="C11" s="40" t="s">
        <v>87</v>
      </c>
      <c r="D11" s="41"/>
      <c r="E11" s="9"/>
      <c r="F11" s="12">
        <f>SUM(F12,F14)</f>
        <v>33621</v>
      </c>
      <c r="G11" s="12">
        <f>SUM(G12,G14)</f>
        <v>38084</v>
      </c>
      <c r="H11" s="12">
        <f t="shared" ref="H11:I11" si="30">SUM(H12,H14)</f>
        <v>31927</v>
      </c>
      <c r="I11" s="12">
        <f t="shared" si="30"/>
        <v>33887</v>
      </c>
      <c r="J11" s="12">
        <f>SUM(J12,J14)</f>
        <v>34687</v>
      </c>
      <c r="K11" s="12">
        <f t="shared" ref="K11" si="31">SUM(K12,K14)</f>
        <v>35329</v>
      </c>
      <c r="L11" s="12">
        <f t="shared" ref="L11" si="32">SUM(L12,L14)</f>
        <v>36381</v>
      </c>
      <c r="M11" s="12">
        <f>SUM(M12,M14)</f>
        <v>34551</v>
      </c>
      <c r="N11" s="12">
        <f t="shared" ref="N11" si="33">SUM(N12,N14)</f>
        <v>34683</v>
      </c>
      <c r="O11" s="12">
        <f t="shared" ref="O11" si="34">SUM(O12,O14)</f>
        <v>34816</v>
      </c>
      <c r="P11" s="12">
        <f>SUM(P12,P14)</f>
        <v>35950</v>
      </c>
      <c r="Q11" s="12">
        <f t="shared" ref="Q11" si="35">SUM(Q12,Q14)</f>
        <v>35088</v>
      </c>
      <c r="R11" s="12">
        <f t="shared" ref="R11" si="36">SUM(R12,R14)</f>
        <v>35226</v>
      </c>
    </row>
    <row r="12" spans="1:18" ht="14.1" customHeight="1" x14ac:dyDescent="0.15">
      <c r="A12" s="39"/>
      <c r="B12" s="39"/>
      <c r="C12" s="42" t="s">
        <v>6</v>
      </c>
      <c r="D12" s="41"/>
      <c r="E12" s="9"/>
      <c r="F12" s="19">
        <v>6836</v>
      </c>
      <c r="G12" s="19">
        <v>6833</v>
      </c>
      <c r="H12" s="19">
        <v>6647</v>
      </c>
      <c r="I12" s="19">
        <v>6780</v>
      </c>
      <c r="J12" s="19">
        <v>6916</v>
      </c>
      <c r="K12" s="19">
        <v>7054</v>
      </c>
      <c r="L12" s="19">
        <v>7195</v>
      </c>
      <c r="M12" s="19">
        <v>7339</v>
      </c>
      <c r="N12" s="19">
        <v>7449</v>
      </c>
      <c r="O12" s="19">
        <v>7561</v>
      </c>
      <c r="P12" s="19">
        <v>7674</v>
      </c>
      <c r="Q12" s="19">
        <v>7790</v>
      </c>
      <c r="R12" s="19">
        <v>7906</v>
      </c>
    </row>
    <row r="13" spans="1:18" ht="14.1" customHeight="1" x14ac:dyDescent="0.15">
      <c r="A13" s="39"/>
      <c r="B13" s="39"/>
      <c r="C13" s="3"/>
      <c r="D13" s="6" t="s">
        <v>7</v>
      </c>
      <c r="E13" s="9"/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</row>
    <row r="14" spans="1:18" ht="14.1" customHeight="1" x14ac:dyDescent="0.15">
      <c r="A14" s="39"/>
      <c r="B14" s="39"/>
      <c r="C14" s="26" t="s">
        <v>4</v>
      </c>
      <c r="D14" s="30"/>
      <c r="E14" s="9"/>
      <c r="F14" s="19">
        <v>26785</v>
      </c>
      <c r="G14" s="19">
        <v>31251</v>
      </c>
      <c r="H14" s="19">
        <v>25280</v>
      </c>
      <c r="I14" s="19">
        <v>27107</v>
      </c>
      <c r="J14" s="19">
        <v>27771</v>
      </c>
      <c r="K14" s="19">
        <v>28275</v>
      </c>
      <c r="L14" s="19">
        <v>29186</v>
      </c>
      <c r="M14" s="19">
        <v>27212</v>
      </c>
      <c r="N14" s="19">
        <v>27234</v>
      </c>
      <c r="O14" s="19">
        <v>27255</v>
      </c>
      <c r="P14" s="19">
        <v>28276</v>
      </c>
      <c r="Q14" s="19">
        <v>27298</v>
      </c>
      <c r="R14" s="19">
        <v>27320</v>
      </c>
    </row>
    <row r="15" spans="1:18" ht="14.1" customHeight="1" x14ac:dyDescent="0.15">
      <c r="A15" s="39"/>
      <c r="B15" s="39"/>
      <c r="C15" s="26" t="s">
        <v>88</v>
      </c>
      <c r="D15" s="30"/>
      <c r="E15" s="9"/>
      <c r="F15" s="12">
        <f>SUM(F16,F18)</f>
        <v>53615</v>
      </c>
      <c r="G15" s="12">
        <f>SUM(G16,G18)</f>
        <v>50447</v>
      </c>
      <c r="H15" s="12">
        <f t="shared" ref="H15:I15" si="37">SUM(H16,H18)</f>
        <v>47106</v>
      </c>
      <c r="I15" s="12">
        <f t="shared" si="37"/>
        <v>43566</v>
      </c>
      <c r="J15" s="12">
        <f>SUM(J16,J18)</f>
        <v>39992</v>
      </c>
      <c r="K15" s="12">
        <f t="shared" ref="K15" si="38">SUM(K16,K18)</f>
        <v>36452</v>
      </c>
      <c r="L15" s="12">
        <f t="shared" ref="L15" si="39">SUM(L16,L18)</f>
        <v>33026</v>
      </c>
      <c r="M15" s="12">
        <f>SUM(M16,M18)</f>
        <v>29595</v>
      </c>
      <c r="N15" s="12">
        <f t="shared" ref="N15" si="40">SUM(N16,N18)</f>
        <v>26151</v>
      </c>
      <c r="O15" s="12">
        <f t="shared" ref="O15" si="41">SUM(O16,O18)</f>
        <v>22760</v>
      </c>
      <c r="P15" s="12">
        <f>SUM(P16,P18)</f>
        <v>19632</v>
      </c>
      <c r="Q15" s="12">
        <f t="shared" ref="Q15" si="42">SUM(Q16,Q18)</f>
        <v>16903</v>
      </c>
      <c r="R15" s="12">
        <f t="shared" ref="R15" si="43">SUM(R16,R18)</f>
        <v>14509</v>
      </c>
    </row>
    <row r="16" spans="1:18" ht="14.1" customHeight="1" x14ac:dyDescent="0.15">
      <c r="A16" s="39"/>
      <c r="B16" s="39"/>
      <c r="C16" s="32" t="s">
        <v>8</v>
      </c>
      <c r="D16" s="30"/>
      <c r="E16" s="9"/>
      <c r="F16" s="19">
        <v>52115</v>
      </c>
      <c r="G16" s="19">
        <v>48947</v>
      </c>
      <c r="H16" s="19">
        <v>45606</v>
      </c>
      <c r="I16" s="19">
        <v>42066</v>
      </c>
      <c r="J16" s="19">
        <v>38492</v>
      </c>
      <c r="K16" s="19">
        <v>34952</v>
      </c>
      <c r="L16" s="19">
        <v>31526</v>
      </c>
      <c r="M16" s="19">
        <v>28095</v>
      </c>
      <c r="N16" s="19">
        <v>24651</v>
      </c>
      <c r="O16" s="19">
        <v>21260</v>
      </c>
      <c r="P16" s="19">
        <v>18132</v>
      </c>
      <c r="Q16" s="19">
        <v>15403</v>
      </c>
      <c r="R16" s="19">
        <v>13009</v>
      </c>
    </row>
    <row r="17" spans="1:19" ht="14.1" customHeight="1" x14ac:dyDescent="0.15">
      <c r="A17" s="39"/>
      <c r="B17" s="39"/>
      <c r="C17" s="4"/>
      <c r="D17" s="7" t="s">
        <v>9</v>
      </c>
      <c r="E17" s="9"/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</row>
    <row r="18" spans="1:19" ht="14.1" customHeight="1" x14ac:dyDescent="0.15">
      <c r="A18" s="39"/>
      <c r="B18" s="39"/>
      <c r="C18" s="26" t="s">
        <v>4</v>
      </c>
      <c r="D18" s="30"/>
      <c r="E18" s="9"/>
      <c r="F18" s="19">
        <v>1500</v>
      </c>
      <c r="G18" s="19">
        <v>1500</v>
      </c>
      <c r="H18" s="19">
        <v>1500</v>
      </c>
      <c r="I18" s="19">
        <v>1500</v>
      </c>
      <c r="J18" s="19">
        <v>1500</v>
      </c>
      <c r="K18" s="19">
        <v>1500</v>
      </c>
      <c r="L18" s="19">
        <v>1500</v>
      </c>
      <c r="M18" s="19">
        <v>1500</v>
      </c>
      <c r="N18" s="19">
        <v>1500</v>
      </c>
      <c r="O18" s="19">
        <v>1500</v>
      </c>
      <c r="P18" s="19">
        <v>1500</v>
      </c>
      <c r="Q18" s="19">
        <v>1500</v>
      </c>
      <c r="R18" s="19">
        <v>1500</v>
      </c>
    </row>
    <row r="19" spans="1:19" ht="14.1" customHeight="1" x14ac:dyDescent="0.15">
      <c r="A19" s="39"/>
      <c r="B19" s="26" t="s">
        <v>17</v>
      </c>
      <c r="C19" s="26"/>
      <c r="D19" s="30"/>
      <c r="E19" s="9" t="s">
        <v>18</v>
      </c>
      <c r="F19" s="12">
        <f>F2-F10</f>
        <v>151193</v>
      </c>
      <c r="G19" s="12">
        <f>G2-G10</f>
        <v>150239</v>
      </c>
      <c r="H19" s="12">
        <f t="shared" ref="H19:I19" si="44">H2-H10</f>
        <v>159862</v>
      </c>
      <c r="I19" s="12">
        <f t="shared" si="44"/>
        <v>161339</v>
      </c>
      <c r="J19" s="12">
        <f>J2-J10</f>
        <v>163423</v>
      </c>
      <c r="K19" s="12">
        <f t="shared" ref="K19:L19" si="45">K2-K10</f>
        <v>160651</v>
      </c>
      <c r="L19" s="12">
        <f t="shared" si="45"/>
        <v>157181</v>
      </c>
      <c r="M19" s="12">
        <f>M2-M10</f>
        <v>155133</v>
      </c>
      <c r="N19" s="12">
        <f t="shared" ref="N19:O19" si="46">N2-N10</f>
        <v>150257</v>
      </c>
      <c r="O19" s="12">
        <f t="shared" si="46"/>
        <v>143068</v>
      </c>
      <c r="P19" s="12">
        <f>P2-P10</f>
        <v>132159</v>
      </c>
      <c r="Q19" s="12">
        <f t="shared" ref="Q19" si="47">Q2-Q10</f>
        <v>123450</v>
      </c>
      <c r="R19" s="12">
        <f t="shared" ref="R19" si="48">R2-R10</f>
        <v>113296</v>
      </c>
    </row>
    <row r="20" spans="1:19" ht="14.1" customHeight="1" x14ac:dyDescent="0.15">
      <c r="A20" s="39" t="s">
        <v>30</v>
      </c>
      <c r="B20" s="39" t="s">
        <v>22</v>
      </c>
      <c r="C20" s="26" t="s">
        <v>19</v>
      </c>
      <c r="D20" s="30"/>
      <c r="E20" s="9" t="s">
        <v>20</v>
      </c>
      <c r="F20" s="12">
        <f>SUM(F21,F23,F24,F25,F26,F27,F28)</f>
        <v>26866</v>
      </c>
      <c r="G20" s="12">
        <f>SUM(G21,G23,G24,G25,G26,G27,G28)</f>
        <v>37181</v>
      </c>
      <c r="H20" s="12">
        <f t="shared" ref="H20:I20" si="49">SUM(H21,H23,H24,H25,H26,H27,H28)</f>
        <v>21340</v>
      </c>
      <c r="I20" s="12">
        <f t="shared" si="49"/>
        <v>56100</v>
      </c>
      <c r="J20" s="12">
        <f>SUM(J21,J23,J24,J25,J26,J27,J28)</f>
        <v>67900</v>
      </c>
      <c r="K20" s="12">
        <f t="shared" ref="K20" si="50">SUM(K21,K23,K24,K25,K26,K27,K28)</f>
        <v>53070</v>
      </c>
      <c r="L20" s="12">
        <f t="shared" ref="L20" si="51">SUM(L21,L23,L24,L25,L26,L27,L28)</f>
        <v>51070</v>
      </c>
      <c r="M20" s="12">
        <f>SUM(M21,M23,M24,M25,M26,M27,M28)</f>
        <v>49070</v>
      </c>
      <c r="N20" s="12">
        <f t="shared" ref="N20" si="52">SUM(N21,N23,N24,N25,N26,N27,N28)</f>
        <v>47870</v>
      </c>
      <c r="O20" s="12">
        <f t="shared" ref="O20" si="53">SUM(O21,O23,O24,O25,O26,O27,O28)</f>
        <v>28370</v>
      </c>
      <c r="P20" s="12">
        <f>SUM(P21,P23,P24,P25,P26,P27,P28)</f>
        <v>18700</v>
      </c>
      <c r="Q20" s="12">
        <f t="shared" ref="Q20" si="54">SUM(Q21,Q23,Q24,Q25,Q26,Q27,Q28)</f>
        <v>18700</v>
      </c>
      <c r="R20" s="12">
        <f t="shared" ref="R20" si="55">SUM(R21,R23,R24,R25,R26,R27,R28)</f>
        <v>17700</v>
      </c>
    </row>
    <row r="21" spans="1:19" ht="14.1" customHeight="1" x14ac:dyDescent="0.15">
      <c r="A21" s="39"/>
      <c r="B21" s="39"/>
      <c r="C21" s="32" t="s">
        <v>89</v>
      </c>
      <c r="D21" s="30"/>
      <c r="E21" s="9"/>
      <c r="F21" s="19">
        <v>8300</v>
      </c>
      <c r="G21" s="19">
        <v>24200</v>
      </c>
      <c r="H21" s="19">
        <v>2421</v>
      </c>
      <c r="I21" s="19">
        <v>17621</v>
      </c>
      <c r="J21" s="19">
        <v>21421</v>
      </c>
      <c r="K21" s="19">
        <v>16671</v>
      </c>
      <c r="L21" s="19">
        <v>16671</v>
      </c>
      <c r="M21" s="19">
        <v>16671</v>
      </c>
      <c r="N21" s="19">
        <v>16671</v>
      </c>
      <c r="O21" s="19">
        <v>7171</v>
      </c>
      <c r="P21" s="19">
        <v>2421</v>
      </c>
      <c r="Q21" s="19">
        <v>2421</v>
      </c>
      <c r="R21" s="19">
        <v>2421</v>
      </c>
    </row>
    <row r="22" spans="1:19" ht="14.1" customHeight="1" x14ac:dyDescent="0.15">
      <c r="A22" s="39"/>
      <c r="B22" s="39"/>
      <c r="C22" s="4"/>
      <c r="D22" s="7" t="s">
        <v>21</v>
      </c>
      <c r="E22" s="9"/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</row>
    <row r="23" spans="1:19" ht="14.1" customHeight="1" x14ac:dyDescent="0.15">
      <c r="A23" s="39"/>
      <c r="B23" s="39"/>
      <c r="C23" s="26" t="s">
        <v>90</v>
      </c>
      <c r="D23" s="30"/>
      <c r="E23" s="9"/>
      <c r="F23" s="19">
        <v>17336</v>
      </c>
      <c r="G23" s="19">
        <v>12520</v>
      </c>
      <c r="H23" s="21">
        <f>H61</f>
        <v>18518</v>
      </c>
      <c r="I23" s="21">
        <f t="shared" ref="I23:Q23" si="56">I61</f>
        <v>21076</v>
      </c>
      <c r="J23" s="21">
        <f t="shared" si="56"/>
        <v>25076</v>
      </c>
      <c r="K23" s="21">
        <f t="shared" si="56"/>
        <v>18076</v>
      </c>
      <c r="L23" s="21">
        <f t="shared" si="56"/>
        <v>16076</v>
      </c>
      <c r="M23" s="21">
        <f t="shared" si="56"/>
        <v>14076</v>
      </c>
      <c r="N23" s="21">
        <f t="shared" si="56"/>
        <v>14076</v>
      </c>
      <c r="O23" s="21">
        <f t="shared" si="56"/>
        <v>14076</v>
      </c>
      <c r="P23" s="21">
        <f t="shared" si="56"/>
        <v>16076</v>
      </c>
      <c r="Q23" s="21">
        <f t="shared" si="56"/>
        <v>16076</v>
      </c>
      <c r="R23" s="21">
        <f t="shared" ref="R23" si="57">R61</f>
        <v>15076</v>
      </c>
    </row>
    <row r="24" spans="1:19" ht="14.1" customHeight="1" x14ac:dyDescent="0.15">
      <c r="A24" s="39"/>
      <c r="B24" s="39"/>
      <c r="C24" s="26" t="s">
        <v>91</v>
      </c>
      <c r="D24" s="30"/>
      <c r="E24" s="9"/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</row>
    <row r="25" spans="1:19" ht="14.1" customHeight="1" x14ac:dyDescent="0.15">
      <c r="A25" s="39"/>
      <c r="B25" s="39"/>
      <c r="C25" s="26" t="s">
        <v>92</v>
      </c>
      <c r="D25" s="30"/>
      <c r="E25" s="9"/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</row>
    <row r="26" spans="1:19" ht="14.1" customHeight="1" x14ac:dyDescent="0.15">
      <c r="A26" s="39"/>
      <c r="B26" s="39"/>
      <c r="C26" s="26" t="s">
        <v>93</v>
      </c>
      <c r="D26" s="30"/>
      <c r="E26" s="9"/>
      <c r="F26" s="19">
        <v>0</v>
      </c>
      <c r="G26" s="19">
        <v>0</v>
      </c>
      <c r="H26" s="19">
        <v>0</v>
      </c>
      <c r="I26" s="19">
        <v>16000</v>
      </c>
      <c r="J26" s="19">
        <v>20000</v>
      </c>
      <c r="K26" s="19">
        <v>15000</v>
      </c>
      <c r="L26" s="19">
        <v>15000</v>
      </c>
      <c r="M26" s="19">
        <v>15000</v>
      </c>
      <c r="N26" s="19">
        <v>15000</v>
      </c>
      <c r="O26" s="19">
        <v>5000</v>
      </c>
      <c r="P26" s="19">
        <v>0</v>
      </c>
      <c r="Q26" s="19">
        <v>0</v>
      </c>
      <c r="R26" s="19">
        <v>0</v>
      </c>
    </row>
    <row r="27" spans="1:19" ht="14.1" customHeight="1" x14ac:dyDescent="0.15">
      <c r="A27" s="39"/>
      <c r="B27" s="39"/>
      <c r="C27" s="26" t="s">
        <v>94</v>
      </c>
      <c r="D27" s="30"/>
      <c r="E27" s="9"/>
      <c r="F27" s="19">
        <v>1025</v>
      </c>
      <c r="G27" s="19">
        <v>461</v>
      </c>
      <c r="H27" s="19">
        <v>401</v>
      </c>
      <c r="I27" s="19">
        <v>1403</v>
      </c>
      <c r="J27" s="19">
        <v>1403</v>
      </c>
      <c r="K27" s="19">
        <v>3323</v>
      </c>
      <c r="L27" s="19">
        <v>3323</v>
      </c>
      <c r="M27" s="19">
        <v>3323</v>
      </c>
      <c r="N27" s="19">
        <v>2123</v>
      </c>
      <c r="O27" s="19">
        <v>2123</v>
      </c>
      <c r="P27" s="19">
        <v>203</v>
      </c>
      <c r="Q27" s="19">
        <v>203</v>
      </c>
      <c r="R27" s="19">
        <v>203</v>
      </c>
    </row>
    <row r="28" spans="1:19" ht="14.1" customHeight="1" x14ac:dyDescent="0.15">
      <c r="A28" s="39"/>
      <c r="B28" s="39"/>
      <c r="C28" s="26" t="s">
        <v>95</v>
      </c>
      <c r="D28" s="30"/>
      <c r="E28" s="9"/>
      <c r="F28" s="19">
        <v>205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9" ht="14.1" customHeight="1" x14ac:dyDescent="0.15">
      <c r="A29" s="39"/>
      <c r="B29" s="43" t="s">
        <v>66</v>
      </c>
      <c r="C29" s="26" t="s">
        <v>24</v>
      </c>
      <c r="D29" s="30"/>
      <c r="E29" s="9" t="s">
        <v>25</v>
      </c>
      <c r="F29" s="12">
        <f>SUM(F30,F32,F33,F34,F35)</f>
        <v>177424</v>
      </c>
      <c r="G29" s="12">
        <f>SUM(G30,G32,G33,G34,G35)</f>
        <v>199111</v>
      </c>
      <c r="H29" s="12">
        <f t="shared" ref="H29:I29" si="58">SUM(H30,H32,H33,H34,H35)</f>
        <v>182376</v>
      </c>
      <c r="I29" s="12">
        <f t="shared" si="58"/>
        <v>216030</v>
      </c>
      <c r="J29" s="12">
        <f>SUM(J30,J32,J33,J34,J35)</f>
        <v>229657</v>
      </c>
      <c r="K29" s="12">
        <f t="shared" ref="K29" si="59">SUM(K30,K32,K33,K34,K35)</f>
        <v>210275</v>
      </c>
      <c r="L29" s="12">
        <f t="shared" ref="L29" si="60">SUM(L30,L32,L33,L34,L35)</f>
        <v>208110</v>
      </c>
      <c r="M29" s="12">
        <f>SUM(M30,M32,M33,M34,M35)</f>
        <v>204492</v>
      </c>
      <c r="N29" s="12">
        <f t="shared" ref="N29" si="61">SUM(N30,N32,N33,N34,N35)</f>
        <v>199939</v>
      </c>
      <c r="O29" s="12">
        <f t="shared" ref="O29" si="62">SUM(O30,O32,O33,O34,O35)</f>
        <v>173077</v>
      </c>
      <c r="P29" s="12">
        <f>SUM(P30,P32,P33,P34,P35)</f>
        <v>153498</v>
      </c>
      <c r="Q29" s="12">
        <f t="shared" ref="Q29" si="63">SUM(Q30,Q32,Q33,Q34,Q35)</f>
        <v>144128</v>
      </c>
      <c r="R29" s="12">
        <f t="shared" ref="R29" si="64">SUM(R30,R32,R33,R34,R35)</f>
        <v>134316</v>
      </c>
    </row>
    <row r="30" spans="1:19" ht="14.1" customHeight="1" x14ac:dyDescent="0.15">
      <c r="A30" s="39"/>
      <c r="B30" s="44"/>
      <c r="C30" s="32" t="s">
        <v>96</v>
      </c>
      <c r="D30" s="30"/>
      <c r="E30" s="9"/>
      <c r="F30" s="19">
        <v>26611</v>
      </c>
      <c r="G30" s="19">
        <v>43790</v>
      </c>
      <c r="H30" s="19">
        <v>22725</v>
      </c>
      <c r="I30" s="19">
        <v>54366</v>
      </c>
      <c r="J30" s="19">
        <v>65142</v>
      </c>
      <c r="K30" s="19">
        <v>47923</v>
      </c>
      <c r="L30" s="19">
        <v>48209</v>
      </c>
      <c r="M30" s="19">
        <v>48502</v>
      </c>
      <c r="N30" s="19">
        <v>48726</v>
      </c>
      <c r="O30" s="19">
        <v>28953</v>
      </c>
      <c r="P30" s="19">
        <v>19183</v>
      </c>
      <c r="Q30" s="19">
        <v>19417</v>
      </c>
      <c r="R30" s="19">
        <v>19654</v>
      </c>
      <c r="S30" s="25"/>
    </row>
    <row r="31" spans="1:19" ht="14.1" customHeight="1" x14ac:dyDescent="0.15">
      <c r="A31" s="39"/>
      <c r="B31" s="44"/>
      <c r="C31" s="4"/>
      <c r="D31" s="8" t="s">
        <v>26</v>
      </c>
      <c r="E31" s="9"/>
      <c r="F31" s="22">
        <v>12926</v>
      </c>
      <c r="G31" s="22">
        <v>12983</v>
      </c>
      <c r="H31" s="22">
        <v>12078</v>
      </c>
      <c r="I31" s="22">
        <v>12320</v>
      </c>
      <c r="J31" s="22">
        <v>12566</v>
      </c>
      <c r="K31" s="22">
        <v>12817</v>
      </c>
      <c r="L31" s="22">
        <v>13074</v>
      </c>
      <c r="M31" s="22">
        <v>13335</v>
      </c>
      <c r="N31" s="22">
        <v>13535</v>
      </c>
      <c r="O31" s="22">
        <v>13738</v>
      </c>
      <c r="P31" s="22">
        <v>13944</v>
      </c>
      <c r="Q31" s="22">
        <v>14153</v>
      </c>
      <c r="R31" s="22">
        <v>14366</v>
      </c>
    </row>
    <row r="32" spans="1:19" ht="14.1" customHeight="1" x14ac:dyDescent="0.15">
      <c r="A32" s="39"/>
      <c r="B32" s="44"/>
      <c r="C32" s="26" t="s">
        <v>97</v>
      </c>
      <c r="D32" s="30"/>
      <c r="E32" s="9" t="s">
        <v>27</v>
      </c>
      <c r="F32" s="19">
        <v>150813</v>
      </c>
      <c r="G32" s="19">
        <v>155321</v>
      </c>
      <c r="H32" s="19">
        <v>159651</v>
      </c>
      <c r="I32" s="19">
        <v>161664</v>
      </c>
      <c r="J32" s="19">
        <v>164515</v>
      </c>
      <c r="K32" s="19">
        <v>162352</v>
      </c>
      <c r="L32" s="19">
        <v>159901</v>
      </c>
      <c r="M32" s="19">
        <v>155990</v>
      </c>
      <c r="N32" s="19">
        <v>151213</v>
      </c>
      <c r="O32" s="19">
        <v>144124</v>
      </c>
      <c r="P32" s="19">
        <v>134315</v>
      </c>
      <c r="Q32" s="19">
        <v>124711</v>
      </c>
      <c r="R32" s="19">
        <v>114662</v>
      </c>
    </row>
    <row r="33" spans="1:18" ht="14.1" customHeight="1" x14ac:dyDescent="0.15">
      <c r="A33" s="39"/>
      <c r="B33" s="44"/>
      <c r="C33" s="26" t="s">
        <v>98</v>
      </c>
      <c r="D33" s="30"/>
      <c r="E33" s="9"/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</row>
    <row r="34" spans="1:18" ht="14.1" customHeight="1" x14ac:dyDescent="0.15">
      <c r="A34" s="39"/>
      <c r="B34" s="44"/>
      <c r="C34" s="26" t="s">
        <v>99</v>
      </c>
      <c r="D34" s="30"/>
      <c r="E34" s="9"/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14.1" customHeight="1" x14ac:dyDescent="0.15">
      <c r="A35" s="39"/>
      <c r="B35" s="45"/>
      <c r="C35" s="26" t="s">
        <v>100</v>
      </c>
      <c r="D35" s="30"/>
      <c r="E35" s="9"/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</row>
    <row r="36" spans="1:18" ht="14.1" customHeight="1" x14ac:dyDescent="0.15">
      <c r="A36" s="39"/>
      <c r="B36" s="26" t="s">
        <v>28</v>
      </c>
      <c r="C36" s="26"/>
      <c r="D36" s="30"/>
      <c r="E36" s="9" t="s">
        <v>29</v>
      </c>
      <c r="F36" s="12">
        <f>F20-F29</f>
        <v>-150558</v>
      </c>
      <c r="G36" s="12">
        <f>G20-G29</f>
        <v>-161930</v>
      </c>
      <c r="H36" s="12">
        <f t="shared" ref="H36:I36" si="65">H20-H29</f>
        <v>-161036</v>
      </c>
      <c r="I36" s="12">
        <f t="shared" si="65"/>
        <v>-159930</v>
      </c>
      <c r="J36" s="12">
        <f>J20-J29</f>
        <v>-161757</v>
      </c>
      <c r="K36" s="12">
        <f t="shared" ref="K36:L36" si="66">K20-K29</f>
        <v>-157205</v>
      </c>
      <c r="L36" s="12">
        <f t="shared" si="66"/>
        <v>-157040</v>
      </c>
      <c r="M36" s="12">
        <f>M20-M29</f>
        <v>-155422</v>
      </c>
      <c r="N36" s="12">
        <f t="shared" ref="N36:O36" si="67">N20-N29</f>
        <v>-152069</v>
      </c>
      <c r="O36" s="12">
        <f t="shared" si="67"/>
        <v>-144707</v>
      </c>
      <c r="P36" s="12">
        <f>P20-P29</f>
        <v>-134798</v>
      </c>
      <c r="Q36" s="12">
        <f t="shared" ref="Q36" si="68">Q20-Q29</f>
        <v>-125428</v>
      </c>
      <c r="R36" s="12">
        <f t="shared" ref="R36" si="69">R20-R29</f>
        <v>-116616</v>
      </c>
    </row>
    <row r="37" spans="1:18" ht="14.1" customHeight="1" x14ac:dyDescent="0.15">
      <c r="A37" s="26" t="s">
        <v>31</v>
      </c>
      <c r="B37" s="26"/>
      <c r="C37" s="26"/>
      <c r="D37" s="30"/>
      <c r="E37" s="9" t="s">
        <v>32</v>
      </c>
      <c r="F37" s="12">
        <f>SUM(F19,F36)</f>
        <v>635</v>
      </c>
      <c r="G37" s="12">
        <f>SUM(G19,G36)</f>
        <v>-11691</v>
      </c>
      <c r="H37" s="12">
        <f t="shared" ref="H37:I37" si="70">SUM(H19,H36)</f>
        <v>-1174</v>
      </c>
      <c r="I37" s="12">
        <f t="shared" si="70"/>
        <v>1409</v>
      </c>
      <c r="J37" s="12">
        <f>SUM(J19,J36)</f>
        <v>1666</v>
      </c>
      <c r="K37" s="12">
        <f t="shared" ref="K37" si="71">SUM(K19,K36)</f>
        <v>3446</v>
      </c>
      <c r="L37" s="12">
        <f t="shared" ref="L37" si="72">SUM(L19,L36)</f>
        <v>141</v>
      </c>
      <c r="M37" s="12">
        <f>SUM(M19,M36)</f>
        <v>-289</v>
      </c>
      <c r="N37" s="12">
        <f t="shared" ref="N37" si="73">SUM(N19,N36)</f>
        <v>-1812</v>
      </c>
      <c r="O37" s="12">
        <f t="shared" ref="O37" si="74">SUM(O19,O36)</f>
        <v>-1639</v>
      </c>
      <c r="P37" s="12">
        <f>SUM(P19,P36)</f>
        <v>-2639</v>
      </c>
      <c r="Q37" s="12">
        <f t="shared" ref="Q37" si="75">SUM(Q19,Q36)</f>
        <v>-1978</v>
      </c>
      <c r="R37" s="12">
        <f t="shared" ref="R37" si="76">SUM(R19,R36)</f>
        <v>-3320</v>
      </c>
    </row>
    <row r="38" spans="1:18" ht="14.1" customHeight="1" x14ac:dyDescent="0.15">
      <c r="A38" s="26" t="s">
        <v>33</v>
      </c>
      <c r="B38" s="26"/>
      <c r="C38" s="26"/>
      <c r="D38" s="30"/>
      <c r="E38" s="9" t="s">
        <v>34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</row>
    <row r="39" spans="1:18" ht="14.1" customHeight="1" x14ac:dyDescent="0.15">
      <c r="A39" s="26" t="s">
        <v>35</v>
      </c>
      <c r="B39" s="26"/>
      <c r="C39" s="26"/>
      <c r="D39" s="30"/>
      <c r="E39" s="9" t="s">
        <v>36</v>
      </c>
      <c r="F39" s="19">
        <v>29715</v>
      </c>
      <c r="G39" s="19">
        <v>30350</v>
      </c>
      <c r="H39" s="19">
        <f>G41</f>
        <v>18659</v>
      </c>
      <c r="I39" s="19">
        <f>H41</f>
        <v>17485</v>
      </c>
      <c r="J39" s="19">
        <f t="shared" ref="J39:R39" si="77">I41</f>
        <v>18894</v>
      </c>
      <c r="K39" s="19">
        <f t="shared" si="77"/>
        <v>20560</v>
      </c>
      <c r="L39" s="19">
        <f t="shared" si="77"/>
        <v>24006</v>
      </c>
      <c r="M39" s="19">
        <f t="shared" si="77"/>
        <v>24147</v>
      </c>
      <c r="N39" s="19">
        <f t="shared" si="77"/>
        <v>23858</v>
      </c>
      <c r="O39" s="19">
        <f t="shared" si="77"/>
        <v>22046</v>
      </c>
      <c r="P39" s="19">
        <f t="shared" si="77"/>
        <v>20407</v>
      </c>
      <c r="Q39" s="19">
        <f t="shared" si="77"/>
        <v>17768</v>
      </c>
      <c r="R39" s="19">
        <f t="shared" si="77"/>
        <v>15790</v>
      </c>
    </row>
    <row r="40" spans="1:18" ht="14.1" customHeight="1" x14ac:dyDescent="0.15">
      <c r="A40" s="26" t="s">
        <v>37</v>
      </c>
      <c r="B40" s="26"/>
      <c r="C40" s="26"/>
      <c r="D40" s="30"/>
      <c r="E40" s="9" t="s">
        <v>38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</row>
    <row r="41" spans="1:18" ht="14.1" customHeight="1" x14ac:dyDescent="0.15">
      <c r="A41" s="26" t="s">
        <v>39</v>
      </c>
      <c r="B41" s="26"/>
      <c r="C41" s="26"/>
      <c r="D41" s="30"/>
      <c r="E41" s="9" t="s">
        <v>40</v>
      </c>
      <c r="F41" s="12">
        <f>F37-F38+F39-F40</f>
        <v>30350</v>
      </c>
      <c r="G41" s="12">
        <f>G37-G38+G39-G40</f>
        <v>18659</v>
      </c>
      <c r="H41" s="12">
        <f t="shared" ref="H41:I41" si="78">H37-H38+H39-H40</f>
        <v>17485</v>
      </c>
      <c r="I41" s="12">
        <f t="shared" si="78"/>
        <v>18894</v>
      </c>
      <c r="J41" s="12">
        <f>J37-J38+J39-J40</f>
        <v>20560</v>
      </c>
      <c r="K41" s="12">
        <f t="shared" ref="K41" si="79">K37-K38+K39-K40</f>
        <v>24006</v>
      </c>
      <c r="L41" s="12">
        <f t="shared" ref="L41" si="80">L37-L38+L39-L40</f>
        <v>24147</v>
      </c>
      <c r="M41" s="12">
        <f>M37-M38+M39-M40</f>
        <v>23858</v>
      </c>
      <c r="N41" s="12">
        <f t="shared" ref="N41" si="81">N37-N38+N39-N40</f>
        <v>22046</v>
      </c>
      <c r="O41" s="12">
        <f t="shared" ref="O41" si="82">O37-O38+O39-O40</f>
        <v>20407</v>
      </c>
      <c r="P41" s="12">
        <f>P37-P38+P39-P40</f>
        <v>17768</v>
      </c>
      <c r="Q41" s="12">
        <f t="shared" ref="Q41" si="83">Q37-Q38+Q39-Q40</f>
        <v>15790</v>
      </c>
      <c r="R41" s="12">
        <f t="shared" ref="R41" si="84">R37-R38+R39-R40</f>
        <v>12470</v>
      </c>
    </row>
    <row r="42" spans="1:18" ht="14.1" customHeight="1" x14ac:dyDescent="0.15">
      <c r="A42" s="26" t="s">
        <v>41</v>
      </c>
      <c r="B42" s="26"/>
      <c r="C42" s="26"/>
      <c r="D42" s="30"/>
      <c r="E42" s="9" t="s">
        <v>42</v>
      </c>
      <c r="F42" s="19">
        <v>1019</v>
      </c>
      <c r="G42" s="19">
        <v>379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</row>
    <row r="43" spans="1:18" ht="14.1" customHeight="1" x14ac:dyDescent="0.15">
      <c r="A43" s="46" t="s">
        <v>43</v>
      </c>
      <c r="B43" s="46"/>
      <c r="C43" s="46"/>
      <c r="D43" s="8" t="s">
        <v>47</v>
      </c>
      <c r="E43" s="9" t="s">
        <v>45</v>
      </c>
      <c r="F43" s="20">
        <v>29331</v>
      </c>
      <c r="G43" s="20">
        <v>18280</v>
      </c>
      <c r="H43" s="20">
        <f>H41-H42</f>
        <v>17485</v>
      </c>
      <c r="I43" s="20">
        <f t="shared" ref="I43:Q43" si="85">I41-I42</f>
        <v>18894</v>
      </c>
      <c r="J43" s="20">
        <f t="shared" si="85"/>
        <v>20560</v>
      </c>
      <c r="K43" s="20">
        <f t="shared" si="85"/>
        <v>24006</v>
      </c>
      <c r="L43" s="20">
        <f t="shared" si="85"/>
        <v>24147</v>
      </c>
      <c r="M43" s="20">
        <f t="shared" si="85"/>
        <v>23858</v>
      </c>
      <c r="N43" s="20">
        <f t="shared" si="85"/>
        <v>22046</v>
      </c>
      <c r="O43" s="20">
        <f t="shared" si="85"/>
        <v>20407</v>
      </c>
      <c r="P43" s="20">
        <f t="shared" si="85"/>
        <v>17768</v>
      </c>
      <c r="Q43" s="20">
        <f t="shared" si="85"/>
        <v>15790</v>
      </c>
      <c r="R43" s="20">
        <f t="shared" ref="R43" si="86">R41-R42</f>
        <v>12470</v>
      </c>
    </row>
    <row r="44" spans="1:18" ht="14.1" customHeight="1" x14ac:dyDescent="0.15">
      <c r="A44" s="47" t="s">
        <v>44</v>
      </c>
      <c r="B44" s="47"/>
      <c r="C44" s="47"/>
      <c r="D44" s="8" t="s">
        <v>48</v>
      </c>
      <c r="E44" s="9" t="s">
        <v>46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ht="14.1" customHeight="1" x14ac:dyDescent="0.15">
      <c r="A45" s="33" t="s">
        <v>101</v>
      </c>
      <c r="B45" s="33"/>
      <c r="C45" s="33"/>
      <c r="D45" s="34"/>
      <c r="E45" s="9"/>
      <c r="F45" s="12">
        <f>F44/(F3-F5)*100</f>
        <v>0</v>
      </c>
      <c r="G45" s="12">
        <f>G44/(G3-G5)*100</f>
        <v>0</v>
      </c>
      <c r="H45" s="12">
        <f t="shared" ref="H45:I45" si="87">H44/(H3-H5)*100</f>
        <v>0</v>
      </c>
      <c r="I45" s="12">
        <f t="shared" si="87"/>
        <v>0</v>
      </c>
      <c r="J45" s="12">
        <f>J44/(J3-J5)*100</f>
        <v>0</v>
      </c>
      <c r="K45" s="12">
        <f t="shared" ref="K45" si="88">K44/(K3-K5)*100</f>
        <v>0</v>
      </c>
      <c r="L45" s="12">
        <f t="shared" ref="L45" si="89">L44/(L3-L5)*100</f>
        <v>0</v>
      </c>
      <c r="M45" s="12">
        <f>M44/(M3-M5)*100</f>
        <v>0</v>
      </c>
      <c r="N45" s="12">
        <f t="shared" ref="N45" si="90">N44/(N3-N5)*100</f>
        <v>0</v>
      </c>
      <c r="O45" s="12">
        <f t="shared" ref="O45" si="91">O44/(O3-O5)*100</f>
        <v>0</v>
      </c>
      <c r="P45" s="12">
        <f>P44/(P3-P5)*100</f>
        <v>0</v>
      </c>
      <c r="Q45" s="12">
        <f t="shared" ref="Q45" si="92">Q44/(Q3-Q5)*100</f>
        <v>0</v>
      </c>
      <c r="R45" s="12">
        <f t="shared" ref="R45" si="93">R44/(R3-R5)*100</f>
        <v>0</v>
      </c>
    </row>
    <row r="46" spans="1:18" ht="14.1" customHeight="1" x14ac:dyDescent="0.15">
      <c r="A46" s="33" t="s">
        <v>105</v>
      </c>
      <c r="B46" s="33"/>
      <c r="C46" s="33"/>
      <c r="D46" s="34"/>
      <c r="E46" s="9"/>
      <c r="F46" s="24">
        <f>F2/(F10+F32)*100</f>
        <v>100.15963100034027</v>
      </c>
      <c r="G46" s="24">
        <f t="shared" ref="G46:Q46" si="94">G2/(G10+G32)*100</f>
        <v>97.915949018256981</v>
      </c>
      <c r="H46" s="24">
        <f t="shared" si="94"/>
        <v>100.08840140101556</v>
      </c>
      <c r="I46" s="24">
        <f t="shared" si="94"/>
        <v>99.86408327304207</v>
      </c>
      <c r="J46" s="24">
        <f t="shared" si="94"/>
        <v>99.543466809368127</v>
      </c>
      <c r="K46" s="24">
        <f t="shared" si="94"/>
        <v>99.273489854057303</v>
      </c>
      <c r="L46" s="24">
        <f t="shared" si="94"/>
        <v>98.813822457131891</v>
      </c>
      <c r="M46" s="24">
        <f t="shared" si="94"/>
        <v>99.610695206599559</v>
      </c>
      <c r="N46" s="24">
        <f t="shared" si="94"/>
        <v>99.549156554914703</v>
      </c>
      <c r="O46" s="24">
        <f t="shared" si="94"/>
        <v>99.476450173525038</v>
      </c>
      <c r="P46" s="24">
        <f t="shared" si="94"/>
        <v>98.864647677425125</v>
      </c>
      <c r="Q46" s="24">
        <f t="shared" si="94"/>
        <v>99.286369141266078</v>
      </c>
      <c r="R46" s="24">
        <f t="shared" ref="R46" si="95">R2/(R10+R32)*100</f>
        <v>99.169084594001106</v>
      </c>
    </row>
    <row r="47" spans="1:18" ht="27.95" customHeight="1" x14ac:dyDescent="0.15">
      <c r="A47" s="35" t="s">
        <v>49</v>
      </c>
      <c r="B47" s="26"/>
      <c r="C47" s="26"/>
      <c r="D47" s="30"/>
      <c r="E47" s="9" t="s">
        <v>50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14.1" customHeight="1" x14ac:dyDescent="0.15">
      <c r="A48" s="26" t="s">
        <v>51</v>
      </c>
      <c r="B48" s="26"/>
      <c r="C48" s="26"/>
      <c r="D48" s="30"/>
      <c r="E48" s="9" t="s">
        <v>52</v>
      </c>
      <c r="F48" s="12">
        <f>F3-F5</f>
        <v>35314</v>
      </c>
      <c r="G48" s="12">
        <f>G3-G5</f>
        <v>33002</v>
      </c>
      <c r="H48" s="12">
        <f t="shared" ref="H48:I48" si="96">H3-H5</f>
        <v>33489</v>
      </c>
      <c r="I48" s="12">
        <f t="shared" si="96"/>
        <v>33522</v>
      </c>
      <c r="J48" s="12">
        <f>J3-J5</f>
        <v>33555</v>
      </c>
      <c r="K48" s="12">
        <f t="shared" ref="K48:L48" si="97">K3-K5</f>
        <v>33588</v>
      </c>
      <c r="L48" s="12">
        <f t="shared" si="97"/>
        <v>33621</v>
      </c>
      <c r="M48" s="12">
        <f>M3-M5</f>
        <v>33654</v>
      </c>
      <c r="N48" s="12">
        <f t="shared" ref="N48:O48" si="98">N3-N5</f>
        <v>33687</v>
      </c>
      <c r="O48" s="12">
        <f t="shared" si="98"/>
        <v>33720</v>
      </c>
      <c r="P48" s="12">
        <f>P3-P5</f>
        <v>33754</v>
      </c>
      <c r="Q48" s="12">
        <f t="shared" ref="Q48" si="99">Q3-Q5</f>
        <v>33787</v>
      </c>
      <c r="R48" s="12">
        <f t="shared" ref="R48" si="100">R3-R5</f>
        <v>33820</v>
      </c>
    </row>
    <row r="49" spans="1:18" ht="27.95" customHeight="1" x14ac:dyDescent="0.15">
      <c r="A49" s="35" t="s">
        <v>54</v>
      </c>
      <c r="B49" s="26"/>
      <c r="C49" s="30"/>
      <c r="D49" s="11" t="s">
        <v>53</v>
      </c>
      <c r="E49" s="9"/>
      <c r="F49" s="12">
        <f>F47/F48*100</f>
        <v>0</v>
      </c>
      <c r="G49" s="12">
        <f>G47/G48*100</f>
        <v>0</v>
      </c>
      <c r="H49" s="12">
        <f t="shared" ref="H49:I49" si="101">H47/H48*100</f>
        <v>0</v>
      </c>
      <c r="I49" s="12">
        <f t="shared" si="101"/>
        <v>0</v>
      </c>
      <c r="J49" s="12">
        <f>J47/J48*100</f>
        <v>0</v>
      </c>
      <c r="K49" s="12">
        <f t="shared" ref="K49" si="102">K47/K48*100</f>
        <v>0</v>
      </c>
      <c r="L49" s="12">
        <f t="shared" ref="L49" si="103">L47/L48*100</f>
        <v>0</v>
      </c>
      <c r="M49" s="12">
        <f>M47/M48*100</f>
        <v>0</v>
      </c>
      <c r="N49" s="12">
        <f t="shared" ref="N49" si="104">N47/N48*100</f>
        <v>0</v>
      </c>
      <c r="O49" s="12">
        <f t="shared" ref="O49" si="105">O47/O48*100</f>
        <v>0</v>
      </c>
      <c r="P49" s="12">
        <f>P47/P48*100</f>
        <v>0</v>
      </c>
      <c r="Q49" s="12">
        <f t="shared" ref="Q49" si="106">Q47/Q48*100</f>
        <v>0</v>
      </c>
      <c r="R49" s="12">
        <f>R47/R48*100</f>
        <v>0</v>
      </c>
    </row>
    <row r="50" spans="1:18" ht="27.95" customHeight="1" x14ac:dyDescent="0.15">
      <c r="A50" s="35" t="s">
        <v>55</v>
      </c>
      <c r="B50" s="26"/>
      <c r="C50" s="26"/>
      <c r="D50" s="30"/>
      <c r="E50" s="9" t="s">
        <v>56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</row>
    <row r="51" spans="1:18" ht="27.95" customHeight="1" x14ac:dyDescent="0.15">
      <c r="A51" s="35" t="s">
        <v>57</v>
      </c>
      <c r="B51" s="26"/>
      <c r="C51" s="26"/>
      <c r="D51" s="30"/>
      <c r="E51" s="9" t="s">
        <v>58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</row>
    <row r="52" spans="1:18" ht="27.95" customHeight="1" x14ac:dyDescent="0.15">
      <c r="A52" s="35" t="s">
        <v>104</v>
      </c>
      <c r="B52" s="26"/>
      <c r="C52" s="26"/>
      <c r="D52" s="30"/>
      <c r="E52" s="9" t="s">
        <v>59</v>
      </c>
      <c r="F52" s="19">
        <v>32445</v>
      </c>
      <c r="G52" s="23">
        <f>F48</f>
        <v>35314</v>
      </c>
      <c r="H52" s="23">
        <f t="shared" ref="H52:I52" si="107">G48</f>
        <v>33002</v>
      </c>
      <c r="I52" s="23">
        <f t="shared" si="107"/>
        <v>33489</v>
      </c>
      <c r="J52" s="23">
        <f>I48</f>
        <v>33522</v>
      </c>
      <c r="K52" s="23">
        <f t="shared" ref="K52:L52" si="108">J48</f>
        <v>33555</v>
      </c>
      <c r="L52" s="23">
        <f t="shared" si="108"/>
        <v>33588</v>
      </c>
      <c r="M52" s="23">
        <f>L48</f>
        <v>33621</v>
      </c>
      <c r="N52" s="23">
        <f t="shared" ref="N52:O52" si="109">M48</f>
        <v>33654</v>
      </c>
      <c r="O52" s="23">
        <f t="shared" si="109"/>
        <v>33687</v>
      </c>
      <c r="P52" s="23">
        <f>O48</f>
        <v>33720</v>
      </c>
      <c r="Q52" s="23">
        <f t="shared" ref="Q52:R52" si="110">P48</f>
        <v>33754</v>
      </c>
      <c r="R52" s="23">
        <f t="shared" si="110"/>
        <v>33787</v>
      </c>
    </row>
    <row r="53" spans="1:18" ht="27.95" customHeight="1" x14ac:dyDescent="0.15">
      <c r="A53" s="35" t="s">
        <v>60</v>
      </c>
      <c r="B53" s="26"/>
      <c r="C53" s="30"/>
      <c r="D53" s="11" t="s">
        <v>61</v>
      </c>
      <c r="E53" s="9"/>
      <c r="F53" s="12">
        <f>F50/F52*100</f>
        <v>0</v>
      </c>
      <c r="G53" s="12">
        <f>G50/G52*100</f>
        <v>0</v>
      </c>
      <c r="H53" s="12">
        <f t="shared" ref="H53:I53" si="111">H50/H52*100</f>
        <v>0</v>
      </c>
      <c r="I53" s="12">
        <f t="shared" si="111"/>
        <v>0</v>
      </c>
      <c r="J53" s="12">
        <f>J50/J52*100</f>
        <v>0</v>
      </c>
      <c r="K53" s="12">
        <f t="shared" ref="K53" si="112">K50/K52*100</f>
        <v>0</v>
      </c>
      <c r="L53" s="12">
        <f t="shared" ref="L53" si="113">L50/L52*100</f>
        <v>0</v>
      </c>
      <c r="M53" s="12">
        <f>M50/M52*100</f>
        <v>0</v>
      </c>
      <c r="N53" s="12">
        <f t="shared" ref="N53" si="114">N50/N52*100</f>
        <v>0</v>
      </c>
      <c r="O53" s="12">
        <f t="shared" ref="O53" si="115">O50/O52*100</f>
        <v>0</v>
      </c>
      <c r="P53" s="12">
        <f>P50/P52*100</f>
        <v>0</v>
      </c>
      <c r="Q53" s="12">
        <f t="shared" ref="Q53" si="116">Q50/Q52*100</f>
        <v>0</v>
      </c>
      <c r="R53" s="12">
        <f t="shared" ref="R53" si="117">R50/R52*100</f>
        <v>0</v>
      </c>
    </row>
    <row r="54" spans="1:18" ht="14.1" customHeight="1" x14ac:dyDescent="0.15">
      <c r="A54" s="26" t="s">
        <v>62</v>
      </c>
      <c r="B54" s="26"/>
      <c r="C54" s="26"/>
      <c r="D54" s="30"/>
      <c r="E54" s="9" t="s">
        <v>63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</row>
    <row r="55" spans="1:18" ht="14.1" customHeight="1" x14ac:dyDescent="0.15">
      <c r="A55" s="26" t="s">
        <v>64</v>
      </c>
      <c r="B55" s="26"/>
      <c r="C55" s="26"/>
      <c r="D55" s="30"/>
      <c r="E55" s="9" t="s">
        <v>65</v>
      </c>
      <c r="F55" s="19">
        <v>2315928</v>
      </c>
      <c r="G55" s="19">
        <v>2184807</v>
      </c>
      <c r="H55" s="19">
        <v>2025157</v>
      </c>
      <c r="I55" s="19">
        <v>1881114</v>
      </c>
      <c r="J55" s="19">
        <v>1738020</v>
      </c>
      <c r="K55" s="19">
        <v>1592339</v>
      </c>
      <c r="L55" s="19">
        <v>1449109</v>
      </c>
      <c r="M55" s="19">
        <v>1309790</v>
      </c>
      <c r="N55" s="19">
        <v>1175248</v>
      </c>
      <c r="O55" s="19">
        <v>1038295</v>
      </c>
      <c r="P55" s="19">
        <v>906401</v>
      </c>
      <c r="Q55" s="19">
        <v>784111</v>
      </c>
      <c r="R55" s="19">
        <v>671870</v>
      </c>
    </row>
    <row r="56" spans="1:18" ht="14.1" customHeight="1" x14ac:dyDescent="0.15">
      <c r="A56" s="1" t="s">
        <v>77</v>
      </c>
    </row>
    <row r="57" spans="1:18" ht="42" customHeight="1" x14ac:dyDescent="0.15">
      <c r="A57" s="31" t="s">
        <v>84</v>
      </c>
      <c r="B57" s="31"/>
      <c r="C57" s="31"/>
      <c r="D57" s="31"/>
      <c r="E57" s="31"/>
      <c r="F57" s="5" t="s">
        <v>67</v>
      </c>
      <c r="G57" s="5" t="s">
        <v>102</v>
      </c>
      <c r="H57" s="5" t="s">
        <v>103</v>
      </c>
      <c r="I57" s="2" t="s">
        <v>68</v>
      </c>
      <c r="J57" s="2" t="s">
        <v>69</v>
      </c>
      <c r="K57" s="2" t="s">
        <v>70</v>
      </c>
      <c r="L57" s="2" t="s">
        <v>71</v>
      </c>
      <c r="M57" s="2" t="s">
        <v>72</v>
      </c>
      <c r="N57" s="2" t="s">
        <v>73</v>
      </c>
      <c r="O57" s="2" t="s">
        <v>74</v>
      </c>
      <c r="P57" s="2" t="s">
        <v>75</v>
      </c>
      <c r="Q57" s="2" t="s">
        <v>76</v>
      </c>
      <c r="R57" s="2" t="s">
        <v>107</v>
      </c>
    </row>
    <row r="58" spans="1:18" ht="14.1" customHeight="1" x14ac:dyDescent="0.15">
      <c r="A58" s="27" t="s">
        <v>78</v>
      </c>
      <c r="B58" s="28"/>
      <c r="C58" s="28"/>
      <c r="D58" s="28"/>
      <c r="E58" s="29"/>
      <c r="F58" s="22">
        <f>SUM(F59:F60)</f>
        <v>201595</v>
      </c>
      <c r="G58" s="22">
        <f>SUM(G59:G60)</f>
        <v>204268</v>
      </c>
      <c r="H58" s="22">
        <f t="shared" ref="H58:Q58" si="118">SUM(H59:H60)</f>
        <v>203866</v>
      </c>
      <c r="I58" s="22">
        <f t="shared" si="118"/>
        <v>203730</v>
      </c>
      <c r="J58" s="22">
        <f t="shared" si="118"/>
        <v>203007</v>
      </c>
      <c r="K58" s="22">
        <f t="shared" si="118"/>
        <v>197304</v>
      </c>
      <c r="L58" s="22">
        <f t="shared" si="118"/>
        <v>191427</v>
      </c>
      <c r="M58" s="22">
        <f t="shared" si="118"/>
        <v>184085</v>
      </c>
      <c r="N58" s="22">
        <f t="shared" si="118"/>
        <v>175864</v>
      </c>
      <c r="O58" s="22">
        <f t="shared" si="118"/>
        <v>165384</v>
      </c>
      <c r="P58" s="22">
        <f t="shared" si="118"/>
        <v>152447</v>
      </c>
      <c r="Q58" s="22">
        <f t="shared" si="118"/>
        <v>140114</v>
      </c>
      <c r="R58" s="22">
        <f t="shared" ref="R58" si="119">SUM(R59:R60)</f>
        <v>127671</v>
      </c>
    </row>
    <row r="59" spans="1:18" ht="14.1" customHeight="1" x14ac:dyDescent="0.15">
      <c r="A59" s="13"/>
      <c r="B59" s="14"/>
      <c r="C59" s="15"/>
      <c r="D59" s="26" t="s">
        <v>79</v>
      </c>
      <c r="E59" s="26"/>
      <c r="F59" s="19">
        <v>201595</v>
      </c>
      <c r="G59" s="19">
        <v>204268</v>
      </c>
      <c r="H59" s="21">
        <v>203866</v>
      </c>
      <c r="I59" s="21">
        <v>203730</v>
      </c>
      <c r="J59" s="21">
        <v>203007</v>
      </c>
      <c r="K59" s="21">
        <v>197304</v>
      </c>
      <c r="L59" s="21">
        <v>191427</v>
      </c>
      <c r="M59" s="21">
        <v>184085</v>
      </c>
      <c r="N59" s="21">
        <v>175864</v>
      </c>
      <c r="O59" s="21">
        <v>165384</v>
      </c>
      <c r="P59" s="21">
        <v>152447</v>
      </c>
      <c r="Q59" s="21">
        <v>140114</v>
      </c>
      <c r="R59" s="21">
        <v>127671</v>
      </c>
    </row>
    <row r="60" spans="1:18" ht="14.1" customHeight="1" x14ac:dyDescent="0.15">
      <c r="A60" s="16"/>
      <c r="B60" s="17"/>
      <c r="C60" s="18"/>
      <c r="D60" s="26" t="s">
        <v>80</v>
      </c>
      <c r="E60" s="26"/>
      <c r="F60" s="19">
        <v>0</v>
      </c>
      <c r="G60" s="19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</row>
    <row r="61" spans="1:18" ht="14.1" customHeight="1" x14ac:dyDescent="0.15">
      <c r="A61" s="27" t="s">
        <v>81</v>
      </c>
      <c r="B61" s="28"/>
      <c r="C61" s="28"/>
      <c r="D61" s="28"/>
      <c r="E61" s="29"/>
      <c r="F61" s="22">
        <f>SUM(F62:F63)</f>
        <v>17336</v>
      </c>
      <c r="G61" s="22">
        <f>SUM(G62:G63)</f>
        <v>12520</v>
      </c>
      <c r="H61" s="22">
        <f t="shared" ref="H61:Q61" si="120">SUM(H62:H63)</f>
        <v>18518</v>
      </c>
      <c r="I61" s="22">
        <f t="shared" si="120"/>
        <v>21076</v>
      </c>
      <c r="J61" s="22">
        <f t="shared" si="120"/>
        <v>25076</v>
      </c>
      <c r="K61" s="22">
        <f t="shared" si="120"/>
        <v>18076</v>
      </c>
      <c r="L61" s="22">
        <f t="shared" si="120"/>
        <v>16076</v>
      </c>
      <c r="M61" s="22">
        <f t="shared" si="120"/>
        <v>14076</v>
      </c>
      <c r="N61" s="22">
        <f t="shared" si="120"/>
        <v>14076</v>
      </c>
      <c r="O61" s="22">
        <f t="shared" si="120"/>
        <v>14076</v>
      </c>
      <c r="P61" s="22">
        <f t="shared" si="120"/>
        <v>16076</v>
      </c>
      <c r="Q61" s="22">
        <f t="shared" si="120"/>
        <v>16076</v>
      </c>
      <c r="R61" s="22">
        <f t="shared" ref="R61" si="121">SUM(R62:R63)</f>
        <v>15076</v>
      </c>
    </row>
    <row r="62" spans="1:18" ht="14.1" customHeight="1" x14ac:dyDescent="0.15">
      <c r="A62" s="13"/>
      <c r="B62" s="14"/>
      <c r="C62" s="15"/>
      <c r="D62" s="26" t="s">
        <v>79</v>
      </c>
      <c r="E62" s="26"/>
      <c r="F62" s="19">
        <v>0</v>
      </c>
      <c r="G62" s="19">
        <v>655</v>
      </c>
      <c r="H62" s="21">
        <v>1076</v>
      </c>
      <c r="I62" s="21">
        <v>1076</v>
      </c>
      <c r="J62" s="21">
        <v>1076</v>
      </c>
      <c r="K62" s="21">
        <v>1076</v>
      </c>
      <c r="L62" s="21">
        <v>1076</v>
      </c>
      <c r="M62" s="21">
        <v>1076</v>
      </c>
      <c r="N62" s="21">
        <v>1076</v>
      </c>
      <c r="O62" s="21">
        <v>1076</v>
      </c>
      <c r="P62" s="21">
        <v>1076</v>
      </c>
      <c r="Q62" s="21">
        <v>1076</v>
      </c>
      <c r="R62" s="21">
        <v>1076</v>
      </c>
    </row>
    <row r="63" spans="1:18" ht="14.1" customHeight="1" x14ac:dyDescent="0.15">
      <c r="A63" s="16"/>
      <c r="B63" s="17"/>
      <c r="C63" s="18"/>
      <c r="D63" s="26" t="s">
        <v>80</v>
      </c>
      <c r="E63" s="26"/>
      <c r="F63" s="19">
        <v>17336</v>
      </c>
      <c r="G63" s="19">
        <v>11865</v>
      </c>
      <c r="H63" s="21">
        <v>17442</v>
      </c>
      <c r="I63" s="21">
        <v>20000</v>
      </c>
      <c r="J63" s="21">
        <v>24000</v>
      </c>
      <c r="K63" s="21">
        <v>17000</v>
      </c>
      <c r="L63" s="21">
        <v>15000</v>
      </c>
      <c r="M63" s="21">
        <v>13000</v>
      </c>
      <c r="N63" s="21">
        <v>13000</v>
      </c>
      <c r="O63" s="21">
        <v>13000</v>
      </c>
      <c r="P63" s="21">
        <v>15000</v>
      </c>
      <c r="Q63" s="21">
        <v>15000</v>
      </c>
      <c r="R63" s="21">
        <v>14000</v>
      </c>
    </row>
    <row r="64" spans="1:18" ht="14.1" customHeight="1" x14ac:dyDescent="0.15">
      <c r="A64" s="36" t="s">
        <v>82</v>
      </c>
      <c r="B64" s="37"/>
      <c r="C64" s="37"/>
      <c r="D64" s="37"/>
      <c r="E64" s="38"/>
      <c r="F64" s="12">
        <f>SUM(F58,F61)</f>
        <v>218931</v>
      </c>
      <c r="G64" s="12">
        <f>SUM(G58,G61)</f>
        <v>216788</v>
      </c>
      <c r="H64" s="12">
        <f t="shared" ref="H64:Q64" si="122">SUM(H58,H61)</f>
        <v>222384</v>
      </c>
      <c r="I64" s="12">
        <f t="shared" si="122"/>
        <v>224806</v>
      </c>
      <c r="J64" s="12">
        <f t="shared" si="122"/>
        <v>228083</v>
      </c>
      <c r="K64" s="12">
        <f t="shared" si="122"/>
        <v>215380</v>
      </c>
      <c r="L64" s="12">
        <f t="shared" si="122"/>
        <v>207503</v>
      </c>
      <c r="M64" s="12">
        <f t="shared" si="122"/>
        <v>198161</v>
      </c>
      <c r="N64" s="12">
        <f t="shared" si="122"/>
        <v>189940</v>
      </c>
      <c r="O64" s="12">
        <f t="shared" si="122"/>
        <v>179460</v>
      </c>
      <c r="P64" s="12">
        <f t="shared" si="122"/>
        <v>168523</v>
      </c>
      <c r="Q64" s="12">
        <f t="shared" si="122"/>
        <v>156190</v>
      </c>
      <c r="R64" s="12">
        <f t="shared" ref="R64" si="123">SUM(R58,R61)</f>
        <v>142747</v>
      </c>
    </row>
  </sheetData>
  <mergeCells count="65">
    <mergeCell ref="A40:D40"/>
    <mergeCell ref="C29:D29"/>
    <mergeCell ref="C32:D32"/>
    <mergeCell ref="C30:D30"/>
    <mergeCell ref="C33:D33"/>
    <mergeCell ref="C34:D34"/>
    <mergeCell ref="C35:D35"/>
    <mergeCell ref="A54:D54"/>
    <mergeCell ref="A55:D55"/>
    <mergeCell ref="A50:D50"/>
    <mergeCell ref="A51:D51"/>
    <mergeCell ref="A52:D52"/>
    <mergeCell ref="A1:E1"/>
    <mergeCell ref="B29:B35"/>
    <mergeCell ref="A47:D47"/>
    <mergeCell ref="A48:D48"/>
    <mergeCell ref="A49:C49"/>
    <mergeCell ref="A41:D41"/>
    <mergeCell ref="A42:D42"/>
    <mergeCell ref="A43:C43"/>
    <mergeCell ref="A44:C44"/>
    <mergeCell ref="B2:B9"/>
    <mergeCell ref="A46:D46"/>
    <mergeCell ref="B36:D36"/>
    <mergeCell ref="A20:A36"/>
    <mergeCell ref="A37:D37"/>
    <mergeCell ref="A38:D38"/>
    <mergeCell ref="A39:D39"/>
    <mergeCell ref="C10:D10"/>
    <mergeCell ref="C11:D11"/>
    <mergeCell ref="C12:D12"/>
    <mergeCell ref="C14:D14"/>
    <mergeCell ref="C15:D15"/>
    <mergeCell ref="C16:D16"/>
    <mergeCell ref="A64:E64"/>
    <mergeCell ref="B10:B18"/>
    <mergeCell ref="C2:D2"/>
    <mergeCell ref="C3:D3"/>
    <mergeCell ref="C4:D4"/>
    <mergeCell ref="C5:D5"/>
    <mergeCell ref="C6:D6"/>
    <mergeCell ref="C7:D7"/>
    <mergeCell ref="C8:D8"/>
    <mergeCell ref="C9:D9"/>
    <mergeCell ref="C28:D28"/>
    <mergeCell ref="B20:B28"/>
    <mergeCell ref="A2:A19"/>
    <mergeCell ref="C18:D18"/>
    <mergeCell ref="B19:D19"/>
    <mergeCell ref="D63:E63"/>
    <mergeCell ref="A58:E58"/>
    <mergeCell ref="A61:E61"/>
    <mergeCell ref="C20:D20"/>
    <mergeCell ref="A57:E57"/>
    <mergeCell ref="D59:E59"/>
    <mergeCell ref="D60:E60"/>
    <mergeCell ref="D62:E62"/>
    <mergeCell ref="C25:D25"/>
    <mergeCell ref="C26:D26"/>
    <mergeCell ref="C21:D21"/>
    <mergeCell ref="C23:D23"/>
    <mergeCell ref="C24:D24"/>
    <mergeCell ref="A45:D45"/>
    <mergeCell ref="C27:D27"/>
    <mergeCell ref="A53:C53"/>
  </mergeCells>
  <phoneticPr fontId="2"/>
  <pageMargins left="0.39370078740157483" right="0.39370078740157483" top="0.78740157480314965" bottom="0.59055118110236227" header="0.39370078740157483" footer="0.39370078740157483"/>
  <pageSetup paperSize="9" orientation="landscape" r:id="rId1"/>
  <headerFooter>
    <oddHeader>&amp;L投資・財政計画（収支計画）&amp;R
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2017-09-20T01:22:30Z</dcterms:modified>
</cp:coreProperties>
</file>