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ctrlProps/ctrlProp29.xml" ContentType="application/vnd.ms-excel.controlproperties+xml"/>
  <Override PartName="/xl/ctrlProps/ctrlProp18.xml" ContentType="application/vnd.ms-excel.controlproperties+xml"/>
  <Override PartName="/xl/ctrlProps/ctrlProp17.xml" ContentType="application/vnd.ms-excel.controlproperties+xml"/>
  <Override PartName="/xl/ctrlProps/ctrlProp26.xml" ContentType="application/vnd.ms-excel.controlproperties+xml"/>
  <Override PartName="/xl/ctrlProps/ctrlProp27.xml" ContentType="application/vnd.ms-excel.contro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ctrlProps/ctrlProp15.xml" ContentType="application/vnd.ms-excel.controlproperties+xml"/>
  <Override PartName="/xl/ctrlProps/ctrlProp9.xml" ContentType="application/vnd.ms-excel.controlproperties+xml"/>
  <Override PartName="/xl/ctrlProps/ctrlProp25.xml" ContentType="application/vnd.ms-excel.controlproperties+xml"/>
  <Override PartName="/xl/ctrlProps/ctrlProp16.xml" ContentType="application/vnd.ms-excel.controlproperties+xml"/>
  <Override PartName="/xl/ctrlProps/ctrlProp24.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trlProps/ctrlProp23.xml" ContentType="application/vnd.ms-excel.controlproperties+xml"/>
  <Override PartName="/xl/ctrlProps/ctrlProp14.xml" ContentType="application/vnd.ms-excel.controlproperties+xml"/>
  <Override PartName="/xl/ctrlProps/ctrlProp22.xml" ContentType="application/vnd.ms-excel.controlproperties+xml"/>
  <Override PartName="/xl/ctrlProps/ctrlProp13.xml" ContentType="application/vnd.ms-excel.controlproperties+xml"/>
  <Override PartName="/xl/ctrlProps/ctrlProp8.xml" ContentType="application/vnd.ms-excel.controlproperties+xml"/>
  <Override PartName="/xl/ctrlProps/ctrlProp33.xml" ContentType="application/vnd.ms-excel.controlproperties+xml"/>
  <Override PartName="/xl/ctrlProps/ctrlProp7.xml" ContentType="application/vnd.ms-excel.controlproperties+xml"/>
  <Override PartName="/xl/ctrlProps/ctrlProp32.xml" ContentType="application/vnd.ms-excel.control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trlProps/ctrlProp5.xml" ContentType="application/vnd.ms-excel.controlproperties+xml"/>
  <Override PartName="/xl/ctrlProps/ctrlProp31.xml" ContentType="application/vnd.ms-excel.controlproperties+xml"/>
  <Override PartName="/xl/ctrlProps/ctrlProp30.xml" ContentType="application/vnd.ms-excel.controlproperties+xml"/>
  <Override PartName="/xl/ctrlProps/ctrlProp21.xml" ContentType="application/vnd.ms-excel.controlproperties+xml"/>
  <Override PartName="/xl/ctrlProps/ctrlProp12.xml" ContentType="application/vnd.ms-excel.controlproperties+xml"/>
  <Override PartName="/xl/ctrlProps/ctrlProp20.xml" ContentType="application/vnd.ms-excel.controlproperties+xml"/>
  <Override PartName="/xl/ctrlProps/ctrlProp6.xml" ContentType="application/vnd.ms-excel.controlproperties+xml"/>
  <Override PartName="/xl/ctrlProps/ctrlProp11.xml" ContentType="application/vnd.ms-excel.controlproperties+xml"/>
  <Override PartName="/xl/sharedStrings.xml" ContentType="application/vnd.openxmlformats-officedocument.spreadsheetml.sharedStrings+xml"/>
  <Override PartName="/xl/ctrlProps/ctrlProp10.xml" ContentType="application/vnd.ms-excel.controlproperties+xml"/>
  <Override PartName="/xl/ctrlProps/ctrlProp4.xml" ContentType="application/vnd.ms-excel.controlproperties+xml"/>
  <Override PartName="/xl/ctrlProps/ctrlProp3.xml" ContentType="application/vnd.ms-excel.controlproperties+xml"/>
  <Override PartName="/xl/metadata.xml" ContentType="application/vnd.openxmlformats-officedocument.spreadsheetml.sheetMetadata+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Default Extension="bin" ContentType="application/vnd.openxmlformats-officedocument.spreadsheetml.printerSettings"/>
  <Default Extension="png" ContentType="image/png"/>
  <Override PartName="/xl/ctrlProps/ctrlProp28.xml" ContentType="application/vnd.ms-excel.controlproperties+xml"/>
  <Override PartName="/xl/ctrlProps/ctrlProp19.xml" ContentType="application/vnd.ms-excel.contro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updateLinks="never" defaultThemeVersion="124226"/>
  <bookViews>
    <workbookView xWindow="28950" yWindow="345" windowWidth="20730" windowHeight="11760" activeTab="1"/>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c r="AJ78"/>
  <c r="AJ105" l="1" a="1"/>
  <c r="AJ105" s="1"/>
  <c r="B20" i="20"/>
  <c r="B21"/>
  <c r="B22"/>
  <c r="B23"/>
  <c r="B24"/>
  <c r="B25"/>
  <c r="B26"/>
  <c r="B27"/>
  <c r="B28"/>
  <c r="B29"/>
  <c r="B30"/>
  <c r="B31"/>
  <c r="B32"/>
  <c r="B33"/>
  <c r="B34"/>
  <c r="B35"/>
  <c r="B36"/>
  <c r="B37"/>
  <c r="B38"/>
  <c r="B39"/>
  <c r="B40"/>
  <c r="B41"/>
  <c r="B42"/>
  <c r="B43"/>
  <c r="B44"/>
  <c r="B45"/>
  <c r="B46"/>
  <c r="B47"/>
  <c r="B48"/>
  <c r="B49"/>
  <c r="B50"/>
  <c r="B51"/>
  <c r="B52"/>
  <c r="B53"/>
  <c r="B54"/>
  <c r="B55"/>
  <c r="B56"/>
  <c r="B57"/>
  <c r="B58"/>
  <c r="B59"/>
  <c r="B60"/>
  <c r="B61"/>
  <c r="B62"/>
  <c r="B63"/>
  <c r="B64"/>
  <c r="B65"/>
  <c r="B66"/>
  <c r="B67"/>
  <c r="B68"/>
  <c r="B69"/>
  <c r="B70"/>
  <c r="B71"/>
  <c r="B72"/>
  <c r="B73"/>
  <c r="B74"/>
  <c r="B75"/>
  <c r="B76"/>
  <c r="B77"/>
  <c r="B78"/>
  <c r="B79"/>
  <c r="B80"/>
  <c r="B81"/>
  <c r="B82"/>
  <c r="B83"/>
  <c r="B84"/>
  <c r="B85"/>
  <c r="B86"/>
  <c r="B87"/>
  <c r="B88"/>
  <c r="B89"/>
  <c r="B90"/>
  <c r="B91"/>
  <c r="B92"/>
  <c r="B93"/>
  <c r="B94"/>
  <c r="B95"/>
  <c r="B96"/>
  <c r="B97"/>
  <c r="B98"/>
  <c r="B99"/>
  <c r="B100"/>
  <c r="B101"/>
  <c r="B102"/>
  <c r="B103"/>
  <c r="B104"/>
  <c r="B105"/>
  <c r="B106"/>
  <c r="B107"/>
  <c r="B108"/>
  <c r="B109"/>
  <c r="B110"/>
  <c r="B111"/>
  <c r="B112"/>
  <c r="B113"/>
  <c r="B114"/>
  <c r="B115"/>
  <c r="B116"/>
  <c r="B117"/>
  <c r="B118"/>
  <c r="P20"/>
  <c r="AJ90" i="15"/>
  <c r="AJ160" s="1"/>
  <c r="AJ74"/>
  <c r="AJ157" s="1"/>
  <c r="AF82"/>
  <c r="AJ158" s="1"/>
  <c r="AJ163" l="1"/>
  <c r="AD36"/>
  <c r="Y83" l="1"/>
  <c r="Y81"/>
  <c r="D39" l="1"/>
  <c r="D35"/>
  <c r="S98"/>
  <c r="Z97"/>
  <c r="AF97" s="1"/>
  <c r="AJ162" s="1"/>
  <c r="Z95"/>
  <c r="AF95" s="1"/>
  <c r="AJ161" s="1"/>
  <c r="AE77" l="1"/>
  <c r="Y77"/>
  <c r="Z78" s="1"/>
  <c r="S77"/>
  <c r="AF78" l="1"/>
  <c r="T78"/>
  <c r="W36"/>
  <c r="P9" i="20"/>
  <c r="AD35" i="15" s="1"/>
  <c r="P8" i="20"/>
  <c r="W35" i="15" s="1"/>
  <c r="AJ156" l="1"/>
  <c r="AJ155"/>
  <c r="AC34"/>
  <c r="AJ150" s="1"/>
  <c r="P42"/>
  <c r="P31"/>
  <c r="AJ34"/>
  <c r="AJ151" s="1"/>
  <c r="P41" l="1"/>
  <c r="P39" s="1"/>
  <c r="X39" s="1"/>
  <c r="AJ152" s="1"/>
  <c r="D30" l="1"/>
  <c r="D3" i="20" l="1"/>
  <c r="B19" l="1"/>
  <c r="P19" l="1"/>
  <c r="P21"/>
  <c r="P22"/>
  <c r="P23"/>
  <c r="P24"/>
  <c r="P25"/>
  <c r="P26"/>
  <c r="P27"/>
  <c r="P28"/>
  <c r="P29"/>
  <c r="P30"/>
  <c r="P31"/>
  <c r="P32"/>
  <c r="P33"/>
  <c r="P34"/>
  <c r="P35"/>
  <c r="P36"/>
  <c r="P37"/>
  <c r="P38"/>
  <c r="P39"/>
  <c r="P40"/>
  <c r="P41"/>
  <c r="P42"/>
  <c r="P43"/>
  <c r="P44"/>
  <c r="P45"/>
  <c r="P46"/>
  <c r="P47"/>
  <c r="P48"/>
  <c r="P49"/>
  <c r="P50"/>
  <c r="P51"/>
  <c r="P52"/>
  <c r="P53"/>
  <c r="P54"/>
  <c r="P55"/>
  <c r="P56"/>
  <c r="P57"/>
  <c r="P58"/>
  <c r="P59"/>
  <c r="P60"/>
  <c r="P61"/>
  <c r="P62"/>
  <c r="P63"/>
  <c r="P64"/>
  <c r="P65"/>
  <c r="P66"/>
  <c r="P67"/>
  <c r="P68"/>
  <c r="P69"/>
  <c r="P70"/>
  <c r="P71"/>
  <c r="P72"/>
  <c r="P73"/>
  <c r="P74"/>
  <c r="P75"/>
  <c r="P76"/>
  <c r="P77"/>
  <c r="P78"/>
  <c r="P79"/>
  <c r="P80"/>
  <c r="P81"/>
  <c r="P82"/>
  <c r="P83"/>
  <c r="P84"/>
  <c r="P85"/>
  <c r="P86"/>
  <c r="P87"/>
  <c r="P88"/>
  <c r="P89"/>
  <c r="P90"/>
  <c r="P91"/>
  <c r="P92"/>
  <c r="P93"/>
  <c r="P94"/>
  <c r="P95"/>
  <c r="P96"/>
  <c r="P97"/>
  <c r="P98"/>
  <c r="P99"/>
  <c r="P100"/>
  <c r="P101"/>
  <c r="P102"/>
  <c r="P103"/>
  <c r="P104"/>
  <c r="P105"/>
  <c r="P106"/>
  <c r="P107"/>
  <c r="P108"/>
  <c r="P109"/>
  <c r="P110"/>
  <c r="P111"/>
  <c r="P112"/>
  <c r="P113"/>
  <c r="P114"/>
  <c r="P115"/>
  <c r="P116"/>
  <c r="P117"/>
  <c r="P118"/>
  <c r="L20"/>
  <c r="M20"/>
  <c r="N20"/>
  <c r="O20"/>
  <c r="L21"/>
  <c r="M21"/>
  <c r="N21"/>
  <c r="O21"/>
  <c r="L22"/>
  <c r="M22"/>
  <c r="N22"/>
  <c r="O22"/>
  <c r="L23"/>
  <c r="M23"/>
  <c r="N23"/>
  <c r="O23"/>
  <c r="L24"/>
  <c r="M24"/>
  <c r="N24"/>
  <c r="O24"/>
  <c r="L25"/>
  <c r="M25"/>
  <c r="N25"/>
  <c r="O25"/>
  <c r="L26"/>
  <c r="M26"/>
  <c r="N26"/>
  <c r="O26"/>
  <c r="L27"/>
  <c r="M27"/>
  <c r="N27"/>
  <c r="O27"/>
  <c r="L28"/>
  <c r="M28"/>
  <c r="N28"/>
  <c r="O28"/>
  <c r="L29"/>
  <c r="M29"/>
  <c r="N29"/>
  <c r="O29"/>
  <c r="L30"/>
  <c r="M30"/>
  <c r="N30"/>
  <c r="O30"/>
  <c r="L31"/>
  <c r="M31"/>
  <c r="N31"/>
  <c r="O31"/>
  <c r="L32"/>
  <c r="M32"/>
  <c r="N32"/>
  <c r="O32"/>
  <c r="L33"/>
  <c r="M33"/>
  <c r="N33"/>
  <c r="O33"/>
  <c r="L34"/>
  <c r="M34"/>
  <c r="N34"/>
  <c r="O34"/>
  <c r="L35"/>
  <c r="M35"/>
  <c r="N35"/>
  <c r="O35"/>
  <c r="L36"/>
  <c r="M36"/>
  <c r="N36"/>
  <c r="O36"/>
  <c r="L37"/>
  <c r="M37"/>
  <c r="N37"/>
  <c r="O37"/>
  <c r="L38"/>
  <c r="M38"/>
  <c r="N38"/>
  <c r="O38"/>
  <c r="L39"/>
  <c r="M39"/>
  <c r="N39"/>
  <c r="O39"/>
  <c r="L40"/>
  <c r="M40"/>
  <c r="N40"/>
  <c r="O40"/>
  <c r="L41"/>
  <c r="M41"/>
  <c r="N41"/>
  <c r="O41"/>
  <c r="L42"/>
  <c r="M42"/>
  <c r="N42"/>
  <c r="O42"/>
  <c r="L43"/>
  <c r="M43"/>
  <c r="N43"/>
  <c r="O43"/>
  <c r="L44"/>
  <c r="M44"/>
  <c r="N44"/>
  <c r="O44"/>
  <c r="L45"/>
  <c r="M45"/>
  <c r="N45"/>
  <c r="O45"/>
  <c r="L46"/>
  <c r="M46"/>
  <c r="N46"/>
  <c r="O46"/>
  <c r="L47"/>
  <c r="M47"/>
  <c r="N47"/>
  <c r="O47"/>
  <c r="L48"/>
  <c r="M48"/>
  <c r="N48"/>
  <c r="O48"/>
  <c r="L49"/>
  <c r="M49"/>
  <c r="N49"/>
  <c r="O49"/>
  <c r="L50"/>
  <c r="M50"/>
  <c r="N50"/>
  <c r="O50"/>
  <c r="L51"/>
  <c r="M51"/>
  <c r="N51"/>
  <c r="O51"/>
  <c r="L52"/>
  <c r="M52"/>
  <c r="N52"/>
  <c r="O52"/>
  <c r="L53"/>
  <c r="M53"/>
  <c r="N53"/>
  <c r="O53"/>
  <c r="L54"/>
  <c r="M54"/>
  <c r="N54"/>
  <c r="O54"/>
  <c r="L55"/>
  <c r="M55"/>
  <c r="N55"/>
  <c r="O55"/>
  <c r="L56"/>
  <c r="M56"/>
  <c r="N56"/>
  <c r="O56"/>
  <c r="L57"/>
  <c r="M57"/>
  <c r="N57"/>
  <c r="O57"/>
  <c r="L58"/>
  <c r="M58"/>
  <c r="N58"/>
  <c r="O58"/>
  <c r="L59"/>
  <c r="M59"/>
  <c r="N59"/>
  <c r="O59"/>
  <c r="L60"/>
  <c r="M60"/>
  <c r="N60"/>
  <c r="O60"/>
  <c r="L61"/>
  <c r="M61"/>
  <c r="N61"/>
  <c r="O61"/>
  <c r="L62"/>
  <c r="M62"/>
  <c r="N62"/>
  <c r="O62"/>
  <c r="L63"/>
  <c r="M63"/>
  <c r="N63"/>
  <c r="O63"/>
  <c r="L64"/>
  <c r="M64"/>
  <c r="N64"/>
  <c r="O64"/>
  <c r="L65"/>
  <c r="M65"/>
  <c r="N65"/>
  <c r="O65"/>
  <c r="L66"/>
  <c r="M66"/>
  <c r="N66"/>
  <c r="O66"/>
  <c r="L67"/>
  <c r="M67"/>
  <c r="N67"/>
  <c r="O67"/>
  <c r="L68"/>
  <c r="M68"/>
  <c r="N68"/>
  <c r="O68"/>
  <c r="L69"/>
  <c r="M69"/>
  <c r="N69"/>
  <c r="O69"/>
  <c r="L70"/>
  <c r="M70"/>
  <c r="N70"/>
  <c r="O70"/>
  <c r="L71"/>
  <c r="M71"/>
  <c r="N71"/>
  <c r="O71"/>
  <c r="L72"/>
  <c r="M72"/>
  <c r="N72"/>
  <c r="O72"/>
  <c r="L73"/>
  <c r="M73"/>
  <c r="N73"/>
  <c r="O73"/>
  <c r="L74"/>
  <c r="M74"/>
  <c r="N74"/>
  <c r="O74"/>
  <c r="L75"/>
  <c r="M75"/>
  <c r="N75"/>
  <c r="O75"/>
  <c r="L76"/>
  <c r="M76"/>
  <c r="N76"/>
  <c r="O76"/>
  <c r="L77"/>
  <c r="M77"/>
  <c r="N77"/>
  <c r="O77"/>
  <c r="L78"/>
  <c r="M78"/>
  <c r="N78"/>
  <c r="O78"/>
  <c r="L79"/>
  <c r="M79"/>
  <c r="N79"/>
  <c r="O79"/>
  <c r="L80"/>
  <c r="M80"/>
  <c r="N80"/>
  <c r="O80"/>
  <c r="L81"/>
  <c r="M81"/>
  <c r="N81"/>
  <c r="O81"/>
  <c r="L82"/>
  <c r="M82"/>
  <c r="N82"/>
  <c r="O82"/>
  <c r="L83"/>
  <c r="M83"/>
  <c r="N83"/>
  <c r="O83"/>
  <c r="L84"/>
  <c r="M84"/>
  <c r="N84"/>
  <c r="O84"/>
  <c r="L85"/>
  <c r="M85"/>
  <c r="N85"/>
  <c r="O85"/>
  <c r="L86"/>
  <c r="M86"/>
  <c r="N86"/>
  <c r="O86"/>
  <c r="L87"/>
  <c r="M87"/>
  <c r="N87"/>
  <c r="O87"/>
  <c r="L88"/>
  <c r="M88"/>
  <c r="N88"/>
  <c r="O88"/>
  <c r="L89"/>
  <c r="M89"/>
  <c r="N89"/>
  <c r="O89"/>
  <c r="L90"/>
  <c r="M90"/>
  <c r="N90"/>
  <c r="O90"/>
  <c r="L91"/>
  <c r="M91"/>
  <c r="N91"/>
  <c r="O91"/>
  <c r="L92"/>
  <c r="M92"/>
  <c r="N92"/>
  <c r="O92"/>
  <c r="L93"/>
  <c r="M93"/>
  <c r="N93"/>
  <c r="O93"/>
  <c r="L94"/>
  <c r="M94"/>
  <c r="N94"/>
  <c r="O94"/>
  <c r="L95"/>
  <c r="M95"/>
  <c r="N95"/>
  <c r="O95"/>
  <c r="L96"/>
  <c r="M96"/>
  <c r="N96"/>
  <c r="O96"/>
  <c r="L97"/>
  <c r="M97"/>
  <c r="N97"/>
  <c r="O97"/>
  <c r="L98"/>
  <c r="M98"/>
  <c r="N98"/>
  <c r="O98"/>
  <c r="L99"/>
  <c r="M99"/>
  <c r="N99"/>
  <c r="O99"/>
  <c r="L100"/>
  <c r="M100"/>
  <c r="N100"/>
  <c r="O100"/>
  <c r="L101"/>
  <c r="M101"/>
  <c r="N101"/>
  <c r="O101"/>
  <c r="L102"/>
  <c r="M102"/>
  <c r="N102"/>
  <c r="O102"/>
  <c r="L103"/>
  <c r="M103"/>
  <c r="N103"/>
  <c r="O103"/>
  <c r="L104"/>
  <c r="M104"/>
  <c r="N104"/>
  <c r="O104"/>
  <c r="L105"/>
  <c r="M105"/>
  <c r="N105"/>
  <c r="O105"/>
  <c r="L106"/>
  <c r="M106"/>
  <c r="N106"/>
  <c r="O106"/>
  <c r="L107"/>
  <c r="M107"/>
  <c r="N107"/>
  <c r="O107"/>
  <c r="L108"/>
  <c r="M108"/>
  <c r="N108"/>
  <c r="O108"/>
  <c r="L109"/>
  <c r="M109"/>
  <c r="N109"/>
  <c r="O109"/>
  <c r="L110"/>
  <c r="M110"/>
  <c r="N110"/>
  <c r="O110"/>
  <c r="L111"/>
  <c r="M111"/>
  <c r="N111"/>
  <c r="O111"/>
  <c r="L112"/>
  <c r="M112"/>
  <c r="N112"/>
  <c r="O112"/>
  <c r="L113"/>
  <c r="M113"/>
  <c r="N113"/>
  <c r="O113"/>
  <c r="L114"/>
  <c r="M114"/>
  <c r="N114"/>
  <c r="O114"/>
  <c r="L115"/>
  <c r="M115"/>
  <c r="N115"/>
  <c r="O115"/>
  <c r="L116"/>
  <c r="M116"/>
  <c r="N116"/>
  <c r="O116"/>
  <c r="L117"/>
  <c r="M117"/>
  <c r="N117"/>
  <c r="O117"/>
  <c r="L118"/>
  <c r="M118"/>
  <c r="N118"/>
  <c r="O118"/>
  <c r="O19"/>
  <c r="N19"/>
  <c r="M19"/>
  <c r="L19"/>
  <c r="Y84" i="15" l="1"/>
  <c r="AF83" s="1"/>
  <c r="AJ159" s="1"/>
  <c r="A20" i="20" l="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P7"/>
  <c r="P35" i="15" s="1"/>
  <c r="P30" l="1"/>
  <c r="V34"/>
  <c r="AJ149" s="1"/>
  <c r="AC1"/>
  <c r="B54" i="16"/>
  <c r="B55" s="1"/>
  <c r="B56" s="1"/>
  <c r="B57" s="1"/>
  <c r="B58" s="1"/>
  <c r="B59" s="1"/>
  <c r="B60" s="1"/>
  <c r="B61" s="1"/>
  <c r="B62" s="1"/>
  <c r="B63" s="1"/>
  <c r="B64" s="1"/>
  <c r="B65" s="1"/>
  <c r="B66" s="1"/>
  <c r="B67" s="1"/>
  <c r="B68" s="1"/>
  <c r="B69" s="1"/>
  <c r="B70" s="1"/>
  <c r="B71" s="1"/>
  <c r="B72" s="1"/>
  <c r="B73" s="1"/>
  <c r="B74" s="1"/>
  <c r="B75" s="1"/>
  <c r="B76" s="1"/>
  <c r="B77" s="1"/>
  <c r="B78" s="1"/>
  <c r="B79" s="1"/>
  <c r="B80" s="1"/>
  <c r="B81" s="1"/>
  <c r="B82" s="1"/>
  <c r="B83" s="1"/>
  <c r="B84" s="1"/>
  <c r="B85" s="1"/>
  <c r="B86" s="1"/>
  <c r="B87" s="1"/>
  <c r="B88" s="1"/>
  <c r="B89" s="1"/>
  <c r="B90" s="1"/>
  <c r="B91" s="1"/>
  <c r="B92" s="1"/>
  <c r="B93" s="1"/>
  <c r="B94" s="1"/>
  <c r="B95" s="1"/>
  <c r="B96" s="1"/>
  <c r="B97" s="1"/>
  <c r="B98" s="1"/>
  <c r="B99" s="1"/>
  <c r="B100" s="1"/>
  <c r="B101" s="1"/>
  <c r="B102" s="1"/>
  <c r="B103" s="1"/>
  <c r="B104" s="1"/>
  <c r="B105" s="1"/>
  <c r="B106" s="1"/>
  <c r="B107" s="1"/>
  <c r="B108" s="1"/>
  <c r="B109" s="1"/>
  <c r="B110" s="1"/>
  <c r="B111" s="1"/>
  <c r="B112" s="1"/>
  <c r="B113" s="1"/>
  <c r="B114" s="1"/>
  <c r="B115" s="1"/>
  <c r="B116" s="1"/>
  <c r="B117" s="1"/>
  <c r="B118" s="1"/>
  <c r="B119" s="1"/>
  <c r="B120" s="1"/>
  <c r="B121" s="1"/>
  <c r="B122" s="1"/>
  <c r="B123" s="1"/>
  <c r="B124" s="1"/>
  <c r="B125" s="1"/>
  <c r="B126" s="1"/>
  <c r="B127" s="1"/>
  <c r="B128" s="1"/>
  <c r="B129" s="1"/>
  <c r="B130" s="1"/>
  <c r="B131" s="1"/>
  <c r="B132" s="1"/>
  <c r="B133" s="1"/>
  <c r="B134" s="1"/>
  <c r="B135" s="1"/>
  <c r="B136" s="1"/>
  <c r="B137" s="1"/>
  <c r="B138" s="1"/>
  <c r="B139" s="1"/>
  <c r="B140" s="1"/>
  <c r="B141" s="1"/>
  <c r="B142" s="1"/>
  <c r="B143" s="1"/>
  <c r="B144" s="1"/>
  <c r="B145" s="1"/>
  <c r="B146" s="1"/>
  <c r="B147" s="1"/>
  <c r="B148" s="1"/>
  <c r="B149" s="1"/>
  <c r="B150" s="1"/>
  <c r="B151" s="1"/>
  <c r="B152" s="1"/>
  <c r="Y14" i="15" l="1"/>
  <c r="K14"/>
  <c r="G13"/>
  <c r="G12"/>
  <c r="G10"/>
  <c r="G11"/>
  <c r="G7"/>
  <c r="G8"/>
  <c r="Q140" s="1"/>
  <c r="AC38" i="16"/>
  <c r="H9" i="15" s="1"/>
</calcChain>
</file>

<file path=xl/comments1.xml><?xml version="1.0" encoding="utf-8"?>
<comments xmlns="http://schemas.openxmlformats.org/spreadsheetml/2006/main">
  <authors>
    <author>塚原 遊尋(tsukahara-yuujin.xt6)</author>
    <author>作成者</author>
  </authors>
  <commentList>
    <comment ref="C32" author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text>
        <r>
          <rPr>
            <sz val="9"/>
            <color indexed="81"/>
            <rFont val="MS P ゴシック"/>
            <family val="3"/>
            <charset val="128"/>
          </rPr>
          <t>社会保険労務士事務所等の担当者の
氏名・連絡先を記入しても構いません。</t>
        </r>
      </text>
    </comment>
    <comment ref="M51" author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text>
        <r>
          <rPr>
            <sz val="9"/>
            <color indexed="81"/>
            <rFont val="MS P ゴシック"/>
            <family val="3"/>
            <charset val="128"/>
          </rPr>
          <t>最初に必ず記入してください。</t>
        </r>
      </text>
    </comment>
    <comment ref="G7" authorId="1">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text>
        <r>
          <rPr>
            <sz val="9"/>
            <color indexed="81"/>
            <rFont val="MS P ゴシック"/>
            <family val="3"/>
            <charset val="128"/>
          </rPr>
          <t>空欄の場合、先に別紙様式3－2を記入してください。</t>
        </r>
      </text>
    </comment>
    <comment ref="P36" author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text>
        <r>
          <rPr>
            <sz val="9"/>
            <color indexed="81"/>
            <rFont val="MS P ゴシック"/>
            <family val="3"/>
            <charset val="128"/>
          </rPr>
          <t>空欄の場合、先に本シート３（１）「介護職員等特定処遇改善加算の要件について」を記入してください。</t>
        </r>
      </text>
    </comment>
    <comment ref="AD36" authorId="0">
      <text>
        <r>
          <rPr>
            <sz val="9"/>
            <color indexed="81"/>
            <rFont val="MS P ゴシック"/>
            <family val="3"/>
            <charset val="128"/>
          </rPr>
          <t>空欄の場合、先に本シート３（２）介護職員等ベースアップ等支援加算の要件について」を記入してください。</t>
        </r>
      </text>
    </comment>
    <comment ref="AL39" author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text>
        <r>
          <rPr>
            <sz val="9"/>
            <color indexed="81"/>
            <rFont val="MS P ゴシック"/>
            <family val="3"/>
            <charset val="128"/>
          </rPr>
          <t>原則として、本年度の常勤換算職員数（12月分）を12で割るなどの適切な方法で算出してください。</t>
        </r>
      </text>
    </comment>
    <comment ref="AJ76" author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text>
        <r>
          <rPr>
            <sz val="9"/>
            <color indexed="81"/>
            <rFont val="MS P ゴシック"/>
            <family val="3"/>
            <charset val="128"/>
          </rPr>
          <t>⑪に理由が記入されていれば、「〇」が表示されます。</t>
        </r>
      </text>
    </comment>
    <comment ref="AL79" authorId="0">
      <text>
        <r>
          <rPr>
            <sz val="9"/>
            <color indexed="81"/>
            <rFont val="MS P ゴシック"/>
            <family val="3"/>
            <charset val="128"/>
          </rPr>
          <t>⑥に（C）の平均賃金額が（B）の平均賃金額を上回らないことが記入されていれば、
「〇」が表示されます。</t>
        </r>
      </text>
    </comment>
    <comment ref="AJ80" author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text>
        <r>
          <rPr>
            <sz val="9"/>
            <color indexed="81"/>
            <rFont val="MS P ゴシック"/>
            <family val="3"/>
            <charset val="128"/>
          </rPr>
          <t>（C）「その他の職種」の職員でも、
特定加算を配分しなかった職員の賃金額は記入する必要がありません。</t>
        </r>
      </text>
    </comment>
    <comment ref="Y84" author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text>
        <r>
          <rPr>
            <sz val="9"/>
            <color indexed="81"/>
            <rFont val="MS P ゴシック"/>
            <family val="3"/>
            <charset val="128"/>
          </rPr>
          <t>ドロップダウンリストで選択してください。</t>
        </r>
      </text>
    </comment>
    <comment ref="S19" authorId="2">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xmlns:xda="http://schemas.microsoft.com/office/spreadsheetml/2017/dynamicarray">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<sst xmlns="http://schemas.openxmlformats.org/spreadsheetml/2006/main" count="426" uniqueCount="323">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</sst>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 xmlns:a16="http://schemas.microsoft.com/office/drawing/2014/main" id="{00000000-0008-0000-0000-000002000000}"/>
            </a:ext>
          </a:extLst>
        </xdr:cNvPr>
        <xdr:cNvGrpSpPr/>
      </xdr:nvGrpSpPr>
      <xdr:grpSpPr>
        <a:xfrm>
          <a:off x="11420537" y="626494"/>
          <a:ext cx="3797939" cy="807697"/>
          <a:chOff x="3989402" y="553743"/>
          <a:chExt cx="4133850" cy="852866"/>
        </a:xfrm>
      </xdr:grpSpPr>
      <xdr:sp macro="" textlink="">
        <xdr:nvSpPr>
          <xdr:cNvPr id="9" name="正方形/長方形 8">
            <a:extLst>
              <a:ext uri="{FF2B5EF4-FFF2-40B4-BE49-F238E27FC236}">
                <a16:creationId xmlns=""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 xmlns:a16="http://schemas.microsoft.com/office/drawing/2014/main" id="{00000000-0008-0000-0000-000005000000}"/>
            </a:ext>
          </a:extLst>
        </xdr:cNvPr>
        <xdr:cNvGrpSpPr/>
      </xdr:nvGrpSpPr>
      <xdr:grpSpPr>
        <a:xfrm>
          <a:off x="334212" y="1356467"/>
          <a:ext cx="9201804" cy="1298532"/>
          <a:chOff x="373647" y="1531263"/>
          <a:chExt cx="9397284" cy="1397226"/>
        </a:xfrm>
      </xdr:grpSpPr>
      <xdr:grpSp>
        <xdr:nvGrpSpPr>
          <xdr:cNvPr id="6" name="グループ化 5">
            <a:extLst>
              <a:ext uri="{FF2B5EF4-FFF2-40B4-BE49-F238E27FC236}">
                <a16:creationId xmlns=""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 xmlns:a16="http://schemas.microsoft.com/office/drawing/2014/main" id="{00000000-0008-0000-0000-000014000000}"/>
                  </a:ext>
                </a:extLst>
              </xdr:cNvPr>
              <xdr:cNvSpPr/>
            </xdr:nvSpPr>
            <xdr:spPr bwMode="auto">
              <a:xfrm>
                <a:off x="2680504" y="4932218"/>
                <a:ext cx="1298003" cy="380009"/>
              </a:xfrm>
              <a:prstGeom prst="rightArrow">
                <a:avLst/>
              </a:prstGeom>
              <a:solidFill>
                <a:srgbClr val="FFFFFF"/>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 xmlns:a16="http://schemas.microsoft.com/office/drawing/2014/main" id="{00000000-0008-0000-0000-000017000000}"/>
                  </a:ext>
                </a:extLst>
              </xdr:cNvPr>
              <xdr:cNvSpPr/>
            </xdr:nvSpPr>
            <xdr:spPr bwMode="auto">
              <a:xfrm>
                <a:off x="5751239" y="4932217"/>
                <a:ext cx="1289802" cy="380009"/>
              </a:xfrm>
              <a:prstGeom prst="rightArrow">
                <a:avLst/>
              </a:prstGeom>
              <a:solidFill>
                <a:srgbClr val="FFFFFF"/>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val="FFFFFF"/>
          </a:solidFill>
          <a:ln w="9525" cap="flat" cmpd="sng" algn="ctr">
            <a:solidFill>
              <a:schemeClr val="tx1"/>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val="FFFFFF"/>
          </a:solidFill>
          <a:ln w="9525" cap="flat" cmpd="sng" algn="ctr">
            <a:solidFill>
              <a:schemeClr val="tx1"/>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val="FFFFFF"/>
        </a:solidFill>
        <a:ln w="9525" cap="flat" cmpd="sng" algn="ctr">
          <a:solidFill>
            <a:schemeClr val="tx1"/>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15</xdr:col>
      <xdr:colOff>0</xdr:colOff>
      <xdr:row>35</xdr:row>
      <xdr:rowOff>34635</xdr:rowOff>
    </xdr:from>
    <xdr:ext cx="293077" cy="192360"/>
    <xdr:sp macro="" textlink="">
      <xdr:nvSpPr>
        <xdr:cNvPr id="47" name="正方形/長方形 46">
          <a:extLst>
            <a:ext uri="{FF2B5EF4-FFF2-40B4-BE49-F238E27FC236}">
              <a16:creationId xmlns=""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v>0</v>
          </cell>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8" Type="http://schemas.openxmlformats.org/officeDocument/2006/relationships/ctrlProp" Target="../ctrlProps/ctrlProp5.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omments" Target="../comments2.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AC161"/>
  <sheetViews>
    <sheetView showGridLines="0"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xmlns:xr="http://schemas.microsoft.com/office/spreadsheetml/2014/revision" xmlns:x14="http://schemas.microsoft.com/office/spreadsheetml/2009/9/main">
    <ext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dimension ref="A1:BU186"/>
  <sheetViews>
    <sheetView tabSelected="1" view="pageBreakPreview" zoomScaleNormal="120" zoomScaleSheetLayoutView="100" workbookViewId="0">
      <selection activeCell="V6" sqref="V6"/>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○○市</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○○ケアサービス</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○○ケアサービス</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100－1234</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千代田区霞が関 1－2－2</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○○ビル 18F</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コウロウ タロウ</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厚労 太郎</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03-3571-XXXX</v>
      </c>
      <c r="L14" s="682"/>
      <c r="M14" s="682"/>
      <c r="N14" s="682"/>
      <c r="O14" s="682"/>
      <c r="P14" s="682"/>
      <c r="Q14" s="682"/>
      <c r="R14" s="682"/>
      <c r="S14" s="682"/>
      <c r="T14" s="682"/>
      <c r="U14" s="681" t="s">
        <v>38</v>
      </c>
      <c r="V14" s="681"/>
      <c r="W14" s="681"/>
      <c r="X14" s="681"/>
      <c r="Y14" s="682" t="str">
        <f>IF(基本情報入力シート!M46="","",基本情報入力シート!M46)</f>
        <v>aaa@aaa.aa.jp</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4" t="s">
        <v>268</v>
      </c>
      <c r="D18" s="615"/>
      <c r="E18" s="615"/>
      <c r="F18" s="615"/>
      <c r="G18" s="615"/>
      <c r="H18" s="615"/>
      <c r="I18" s="615"/>
      <c r="J18" s="615"/>
      <c r="K18" s="615"/>
      <c r="L18" s="616"/>
      <c r="M18" s="53" t="s">
        <v>165</v>
      </c>
      <c r="N18" s="617" t="s">
        <v>269</v>
      </c>
      <c r="O18" s="618"/>
      <c r="P18" s="618"/>
      <c r="Q18" s="618"/>
      <c r="R18" s="618"/>
      <c r="S18" s="618"/>
      <c r="T18" s="618"/>
      <c r="U18" s="618"/>
      <c r="V18" s="618"/>
      <c r="W18" s="619"/>
      <c r="X18" s="54" t="s">
        <v>165</v>
      </c>
      <c r="Y18" s="620" t="s">
        <v>270</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257</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70" t="s">
        <v>256</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179</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54805879</v>
      </c>
      <c r="Q30" s="663"/>
      <c r="R30" s="663"/>
      <c r="S30" s="663"/>
      <c r="T30" s="663"/>
      <c r="U30" s="664"/>
      <c r="V30" s="123" t="s">
        <v>4</v>
      </c>
    </row>
    <row r="31" spans="1:73" ht="30.75" customHeight="1">
      <c r="A31" s="119" t="s">
        <v>26</v>
      </c>
      <c r="B31" s="602" t="s">
        <v>271</v>
      </c>
      <c r="C31" s="603"/>
      <c r="D31" s="603"/>
      <c r="E31" s="603"/>
      <c r="F31" s="603"/>
      <c r="G31" s="603"/>
      <c r="H31" s="603"/>
      <c r="I31" s="603"/>
      <c r="J31" s="603"/>
      <c r="K31" s="603"/>
      <c r="L31" s="603"/>
      <c r="M31" s="603"/>
      <c r="N31" s="603"/>
      <c r="O31" s="626"/>
      <c r="P31" s="627">
        <f>P36+W36+AD36</f>
        <v>56379277</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286</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184</v>
      </c>
      <c r="G35" s="612"/>
      <c r="H35" s="612"/>
      <c r="I35" s="612"/>
      <c r="J35" s="612"/>
      <c r="K35" s="612"/>
      <c r="L35" s="612"/>
      <c r="M35" s="612"/>
      <c r="N35" s="612"/>
      <c r="O35" s="613"/>
      <c r="P35" s="571">
        <f>IF('別紙様式3-2'!P7="","",'別紙様式3-2'!P7)</f>
        <v>38081062</v>
      </c>
      <c r="Q35" s="572"/>
      <c r="R35" s="572"/>
      <c r="S35" s="572"/>
      <c r="T35" s="572"/>
      <c r="U35" s="572"/>
      <c r="V35" s="129" t="s">
        <v>4</v>
      </c>
      <c r="W35" s="571">
        <f>IF('別紙様式3-2'!P8="","",'別紙様式3-2'!P8)</f>
        <v>9713054</v>
      </c>
      <c r="X35" s="572"/>
      <c r="Y35" s="572"/>
      <c r="Z35" s="572"/>
      <c r="AA35" s="572"/>
      <c r="AB35" s="572"/>
      <c r="AC35" s="129" t="s">
        <v>4</v>
      </c>
      <c r="AD35" s="571">
        <f>IF('別紙様式3-2'!P9="","",'別紙様式3-2'!P9)</f>
        <v>7011763</v>
      </c>
      <c r="AE35" s="572"/>
      <c r="AF35" s="572"/>
      <c r="AG35" s="572"/>
      <c r="AH35" s="572"/>
      <c r="AI35" s="572"/>
      <c r="AJ35" s="130" t="s">
        <v>4</v>
      </c>
    </row>
    <row r="36" spans="1:48" ht="30" customHeight="1" thickBot="1">
      <c r="A36" s="119" t="s">
        <v>26</v>
      </c>
      <c r="B36" s="602" t="s">
        <v>272</v>
      </c>
      <c r="C36" s="603"/>
      <c r="D36" s="603"/>
      <c r="E36" s="603"/>
      <c r="F36" s="603"/>
      <c r="G36" s="603"/>
      <c r="H36" s="603"/>
      <c r="I36" s="603"/>
      <c r="J36" s="603"/>
      <c r="K36" s="603"/>
      <c r="L36" s="603"/>
      <c r="M36" s="603"/>
      <c r="N36" s="603"/>
      <c r="O36" s="603"/>
      <c r="P36" s="709">
        <v>38883524</v>
      </c>
      <c r="Q36" s="710"/>
      <c r="R36" s="710"/>
      <c r="S36" s="710"/>
      <c r="T36" s="710"/>
      <c r="U36" s="711"/>
      <c r="V36" s="131" t="s">
        <v>4</v>
      </c>
      <c r="W36" s="627">
        <f>IFERROR(S76+Y76+AE76,"")</f>
        <v>10088663</v>
      </c>
      <c r="X36" s="628"/>
      <c r="Y36" s="628"/>
      <c r="Z36" s="628"/>
      <c r="AA36" s="628"/>
      <c r="AB36" s="629"/>
      <c r="AC36" s="132" t="s">
        <v>4</v>
      </c>
      <c r="AD36" s="627">
        <f>IFERROR(S94+S96,"")</f>
        <v>7407090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135</v>
      </c>
      <c r="G39" s="600"/>
      <c r="H39" s="600"/>
      <c r="I39" s="600"/>
      <c r="J39" s="600"/>
      <c r="K39" s="600"/>
      <c r="L39" s="600"/>
      <c r="M39" s="600"/>
      <c r="N39" s="600"/>
      <c r="O39" s="601"/>
      <c r="P39" s="631">
        <f>P40-P41</f>
        <v>267633483</v>
      </c>
      <c r="Q39" s="632"/>
      <c r="R39" s="632"/>
      <c r="S39" s="632"/>
      <c r="T39" s="632"/>
      <c r="U39" s="633"/>
      <c r="V39" s="123" t="s">
        <v>4</v>
      </c>
      <c r="W39" s="141" t="s">
        <v>177</v>
      </c>
      <c r="X39" s="646" t="str">
        <f>IF(P42="","",IF(P39="","",IF(P39&gt;=P42,"○","☓")))</f>
        <v>○</v>
      </c>
      <c r="Y39" s="712" t="s">
        <v>166</v>
      </c>
      <c r="Z39" s="136"/>
      <c r="AA39" s="136"/>
      <c r="AB39" s="136"/>
      <c r="AC39" s="138"/>
      <c r="AD39" s="136"/>
      <c r="AE39" s="136"/>
      <c r="AF39" s="136"/>
      <c r="AG39" s="136"/>
      <c r="AH39" s="136"/>
      <c r="AI39" s="136"/>
      <c r="AJ39" s="139"/>
      <c r="AL39" s="535" t="s">
        <v>285</v>
      </c>
      <c r="AM39" s="536"/>
      <c r="AN39" s="536"/>
      <c r="AO39" s="536"/>
      <c r="AP39" s="536"/>
      <c r="AQ39" s="536"/>
      <c r="AR39" s="536"/>
      <c r="AS39" s="536"/>
      <c r="AT39" s="536"/>
      <c r="AU39" s="536"/>
      <c r="AV39" s="537"/>
    </row>
    <row r="40" spans="1:48" ht="18.75" customHeight="1" thickBot="1">
      <c r="A40" s="579"/>
      <c r="B40" s="637" t="s">
        <v>185</v>
      </c>
      <c r="C40" s="637"/>
      <c r="D40" s="637"/>
      <c r="E40" s="637"/>
      <c r="F40" s="637"/>
      <c r="G40" s="637"/>
      <c r="H40" s="637"/>
      <c r="I40" s="637"/>
      <c r="J40" s="637"/>
      <c r="K40" s="637"/>
      <c r="L40" s="637"/>
      <c r="M40" s="637"/>
      <c r="N40" s="637"/>
      <c r="O40" s="638"/>
      <c r="P40" s="641">
        <v>324012760</v>
      </c>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186</v>
      </c>
      <c r="C41" s="639"/>
      <c r="D41" s="639"/>
      <c r="E41" s="639"/>
      <c r="F41" s="639"/>
      <c r="G41" s="639"/>
      <c r="H41" s="639"/>
      <c r="I41" s="639"/>
      <c r="J41" s="639"/>
      <c r="K41" s="639"/>
      <c r="L41" s="639"/>
      <c r="M41" s="639"/>
      <c r="N41" s="639"/>
      <c r="O41" s="640"/>
      <c r="P41" s="644">
        <f>P31</f>
        <v>56379277</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273</v>
      </c>
      <c r="C42" s="636"/>
      <c r="D42" s="636"/>
      <c r="E42" s="636"/>
      <c r="F42" s="636"/>
      <c r="G42" s="636"/>
      <c r="H42" s="636"/>
      <c r="I42" s="636"/>
      <c r="J42" s="636"/>
      <c r="K42" s="636"/>
      <c r="L42" s="636"/>
      <c r="M42" s="636"/>
      <c r="N42" s="636"/>
      <c r="O42" s="636"/>
      <c r="P42" s="631">
        <f>P43-P44-P45-P46-P47</f>
        <v>255401776</v>
      </c>
      <c r="Q42" s="632"/>
      <c r="R42" s="632"/>
      <c r="S42" s="632"/>
      <c r="T42" s="632"/>
      <c r="U42" s="633"/>
      <c r="V42" s="143" t="s">
        <v>4</v>
      </c>
      <c r="W42" s="141" t="s">
        <v>177</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v>323895307</v>
      </c>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v>36672680</v>
      </c>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v>9379554</v>
      </c>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v>7312647</v>
      </c>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v>15128650</v>
      </c>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245</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320</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201</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242</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319</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608"/>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61">
        <v>17.5</v>
      </c>
      <c r="T75" s="541"/>
      <c r="U75" s="541"/>
      <c r="V75" s="541"/>
      <c r="W75" s="541"/>
      <c r="X75" s="57" t="s">
        <v>136</v>
      </c>
      <c r="Y75" s="541">
        <v>27.2</v>
      </c>
      <c r="Z75" s="541"/>
      <c r="AA75" s="541"/>
      <c r="AB75" s="541"/>
      <c r="AC75" s="541"/>
      <c r="AD75" s="57" t="s">
        <v>136</v>
      </c>
      <c r="AE75" s="541">
        <v>9</v>
      </c>
      <c r="AF75" s="541"/>
      <c r="AG75" s="541"/>
      <c r="AH75" s="541"/>
      <c r="AI75" s="541"/>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42">
        <v>3996256</v>
      </c>
      <c r="T76" s="543"/>
      <c r="U76" s="543"/>
      <c r="V76" s="543"/>
      <c r="W76" s="543"/>
      <c r="X76" s="58" t="s">
        <v>4</v>
      </c>
      <c r="Y76" s="551">
        <v>5257986</v>
      </c>
      <c r="Z76" s="551"/>
      <c r="AA76" s="551"/>
      <c r="AB76" s="551"/>
      <c r="AC76" s="551"/>
      <c r="AD76" s="58" t="s">
        <v>140</v>
      </c>
      <c r="AE76" s="543">
        <v>834421</v>
      </c>
      <c r="AF76" s="543"/>
      <c r="AG76" s="543"/>
      <c r="AH76" s="543"/>
      <c r="AI76" s="54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58">
        <f>S76/(S75*12)</f>
        <v>19029.790476190476</v>
      </c>
      <c r="T77" s="559"/>
      <c r="U77" s="559"/>
      <c r="V77" s="559"/>
      <c r="W77" s="560"/>
      <c r="X77" s="191" t="s">
        <v>140</v>
      </c>
      <c r="Y77" s="559">
        <f>Y76/(Y75*12)</f>
        <v>16109.025735294119</v>
      </c>
      <c r="Z77" s="559"/>
      <c r="AA77" s="559"/>
      <c r="AB77" s="559"/>
      <c r="AC77" s="560"/>
      <c r="AD77" s="191" t="s">
        <v>140</v>
      </c>
      <c r="AE77" s="559">
        <f>AE76/(AE75*12)</f>
        <v>7726.1203703703704</v>
      </c>
      <c r="AF77" s="559"/>
      <c r="AG77" s="559"/>
      <c r="AH77" s="559"/>
      <c r="AI77" s="560"/>
      <c r="AJ77" s="192" t="s">
        <v>140</v>
      </c>
      <c r="AK77" s="482" t="s">
        <v>288</v>
      </c>
    </row>
    <row r="78" spans="1:50" s="79" customFormat="1" ht="15.75" customHeight="1" thickBot="1">
      <c r="A78" s="562" t="s">
        <v>174</v>
      </c>
      <c r="B78" s="563"/>
      <c r="C78" s="563"/>
      <c r="D78" s="563"/>
      <c r="E78" s="563"/>
      <c r="F78" s="563"/>
      <c r="G78" s="563"/>
      <c r="H78" s="563"/>
      <c r="I78" s="563"/>
      <c r="J78" s="563"/>
      <c r="K78" s="563"/>
      <c r="L78" s="563"/>
      <c r="M78" s="563"/>
      <c r="N78" s="563"/>
      <c r="O78" s="563"/>
      <c r="P78" s="563"/>
      <c r="Q78" s="563"/>
      <c r="R78" s="564"/>
      <c r="S78" s="568" t="s">
        <v>128</v>
      </c>
      <c r="T78" s="486">
        <f>IF(Y77, S77/Y77, 1)</f>
        <v>1.181312314530425</v>
      </c>
      <c r="U78" s="487"/>
      <c r="V78" s="488"/>
      <c r="W78" s="484" t="s">
        <v>129</v>
      </c>
      <c r="X78" s="497"/>
      <c r="Y78" s="492" t="s">
        <v>128</v>
      </c>
      <c r="Z78" s="486">
        <f>IF(Y77,1,0)</f>
        <v>1</v>
      </c>
      <c r="AA78" s="487"/>
      <c r="AB78" s="488"/>
      <c r="AC78" s="484" t="s">
        <v>129</v>
      </c>
      <c r="AD78" s="497"/>
      <c r="AE78" s="492" t="s">
        <v>128</v>
      </c>
      <c r="AF78" s="486">
        <f>IF(Y77, AE77/Y77, IF(AE77, AE77/S77, 0))</f>
        <v>0.47961437875431556</v>
      </c>
      <c r="AG78" s="487"/>
      <c r="AH78" s="488"/>
      <c r="AI78" s="495" t="s">
        <v>129</v>
      </c>
      <c r="AJ78" s="193" t="str">
        <f>IF(M18="○", IF(AND(S74=TRUE, Y74=TRUE), IF(AND(T78&gt;Z78, Z78&gt;0),"○","×"),""),"")</f>
        <v>○</v>
      </c>
      <c r="AK78" s="482"/>
      <c r="AL78" s="458" t="s">
        <v>289</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v>
      </c>
      <c r="AK79" s="483" t="s">
        <v>187</v>
      </c>
      <c r="AL79" s="458" t="s">
        <v>317</v>
      </c>
      <c r="AM79" s="459"/>
      <c r="AN79" s="459"/>
      <c r="AO79" s="459"/>
      <c r="AP79" s="459"/>
      <c r="AQ79" s="459"/>
      <c r="AR79" s="459"/>
      <c r="AS79" s="459"/>
      <c r="AT79" s="459"/>
      <c r="AU79" s="459"/>
      <c r="AV79" s="460"/>
      <c r="AX79" s="196"/>
    </row>
    <row r="80" spans="1:50" s="195" customFormat="1" ht="27" customHeight="1" thickBot="1">
      <c r="A80" s="549" t="s">
        <v>276</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162</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10088663</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202</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v>4260000</v>
      </c>
      <c r="Z82" s="553"/>
      <c r="AA82" s="553"/>
      <c r="AB82" s="553"/>
      <c r="AC82" s="554"/>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c r="A83" s="717" t="s">
        <v>194</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3</v>
      </c>
      <c r="Z83" s="723"/>
      <c r="AA83" s="723"/>
      <c r="AB83" s="723"/>
      <c r="AC83" s="723"/>
      <c r="AD83" s="203" t="s">
        <v>169</v>
      </c>
      <c r="AE83" s="206" t="s">
        <v>170</v>
      </c>
      <c r="AF83" s="532" t="str">
        <f>IF(M18="○", IF(OR(Y83&gt;=Y84, OR(A86,A87,A88,A89)=TRUE),"○","×"),"")</f>
        <v>○</v>
      </c>
      <c r="AG83" s="534" t="s">
        <v>176</v>
      </c>
      <c r="AL83" s="535" t="s">
        <v>193</v>
      </c>
      <c r="AM83" s="536"/>
      <c r="AN83" s="536"/>
      <c r="AO83" s="536"/>
      <c r="AP83" s="536"/>
      <c r="AQ83" s="536"/>
      <c r="AR83" s="536"/>
      <c r="AS83" s="536"/>
      <c r="AT83" s="536"/>
      <c r="AU83" s="536"/>
      <c r="AV83" s="537"/>
    </row>
    <row r="84" spans="1:48" s="79" customFormat="1" ht="28.5" customHeight="1" thickBot="1">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33"/>
      <c r="AG84" s="534"/>
      <c r="AL84" s="538"/>
      <c r="AM84" s="539"/>
      <c r="AN84" s="539"/>
      <c r="AO84" s="539"/>
      <c r="AP84" s="539"/>
      <c r="AQ84" s="539"/>
      <c r="AR84" s="539"/>
      <c r="AS84" s="539"/>
      <c r="AT84" s="539"/>
      <c r="AU84" s="539"/>
      <c r="AV84" s="540"/>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281</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
      </c>
      <c r="AL90" s="458" t="s">
        <v>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318</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167</v>
      </c>
      <c r="B94" s="508"/>
      <c r="C94" s="228" t="s">
        <v>180</v>
      </c>
      <c r="D94" s="229"/>
      <c r="E94" s="229"/>
      <c r="F94" s="229"/>
      <c r="G94" s="229"/>
      <c r="H94" s="229"/>
      <c r="I94" s="229"/>
      <c r="J94" s="229"/>
      <c r="K94" s="229"/>
      <c r="L94" s="229"/>
      <c r="M94" s="229"/>
      <c r="N94" s="229"/>
      <c r="O94" s="229"/>
      <c r="P94" s="229"/>
      <c r="Q94" s="229"/>
      <c r="R94" s="230"/>
      <c r="S94" s="527">
        <v>6081285</v>
      </c>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321</v>
      </c>
      <c r="E95" s="517"/>
      <c r="F95" s="517"/>
      <c r="G95" s="517"/>
      <c r="H95" s="517"/>
      <c r="I95" s="517"/>
      <c r="J95" s="517"/>
      <c r="K95" s="517"/>
      <c r="L95" s="517"/>
      <c r="M95" s="517"/>
      <c r="N95" s="517"/>
      <c r="O95" s="517"/>
      <c r="P95" s="517"/>
      <c r="Q95" s="517"/>
      <c r="R95" s="517"/>
      <c r="S95" s="521">
        <v>4321269</v>
      </c>
      <c r="T95" s="522"/>
      <c r="U95" s="522"/>
      <c r="V95" s="522"/>
      <c r="W95" s="523"/>
      <c r="X95" s="240" t="s">
        <v>4</v>
      </c>
      <c r="Y95" s="241" t="s">
        <v>28</v>
      </c>
      <c r="Z95" s="518">
        <f>IFERROR(S95/S94*100,0)</f>
        <v>71.05848517213056</v>
      </c>
      <c r="AA95" s="519"/>
      <c r="AB95" s="520"/>
      <c r="AC95" s="242" t="s">
        <v>29</v>
      </c>
      <c r="AD95" s="243" t="s">
        <v>116</v>
      </c>
      <c r="AE95" s="244" t="s">
        <v>170</v>
      </c>
      <c r="AF95" s="204" t="str">
        <f>IF(X18="○", IF(Z95=0,"",IF(Z95&gt;=200/3,"○","×")),"")</f>
        <v>○</v>
      </c>
      <c r="AG95" s="499" t="s">
        <v>195</v>
      </c>
      <c r="AJ95" s="226"/>
      <c r="AK95" s="226"/>
      <c r="AL95" s="458" t="s">
        <v>290</v>
      </c>
      <c r="AM95" s="465"/>
      <c r="AN95" s="465"/>
      <c r="AO95" s="465"/>
      <c r="AP95" s="465"/>
      <c r="AQ95" s="465"/>
      <c r="AR95" s="465"/>
      <c r="AS95" s="465"/>
      <c r="AT95" s="465"/>
      <c r="AU95" s="465"/>
      <c r="AV95" s="466"/>
    </row>
    <row r="96" spans="1:48" ht="18.75" customHeight="1" thickBot="1">
      <c r="A96" s="511" t="s">
        <v>219</v>
      </c>
      <c r="B96" s="512"/>
      <c r="C96" s="228" t="s">
        <v>181</v>
      </c>
      <c r="D96" s="229"/>
      <c r="E96" s="229"/>
      <c r="F96" s="229"/>
      <c r="G96" s="229"/>
      <c r="H96" s="229"/>
      <c r="I96" s="229"/>
      <c r="J96" s="229"/>
      <c r="K96" s="229"/>
      <c r="L96" s="229"/>
      <c r="M96" s="229"/>
      <c r="N96" s="229"/>
      <c r="O96" s="229"/>
      <c r="P96" s="229"/>
      <c r="Q96" s="229"/>
      <c r="R96" s="245"/>
      <c r="S96" s="521">
        <v>1325805</v>
      </c>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321</v>
      </c>
      <c r="E97" s="517"/>
      <c r="F97" s="517"/>
      <c r="G97" s="517"/>
      <c r="H97" s="517"/>
      <c r="I97" s="517"/>
      <c r="J97" s="517"/>
      <c r="K97" s="517"/>
      <c r="L97" s="517"/>
      <c r="M97" s="517"/>
      <c r="N97" s="517"/>
      <c r="O97" s="517"/>
      <c r="P97" s="517"/>
      <c r="Q97" s="517"/>
      <c r="R97" s="517"/>
      <c r="S97" s="524">
        <v>923121</v>
      </c>
      <c r="T97" s="525"/>
      <c r="U97" s="525"/>
      <c r="V97" s="525"/>
      <c r="W97" s="526"/>
      <c r="X97" s="247" t="s">
        <v>4</v>
      </c>
      <c r="Y97" s="248" t="s">
        <v>28</v>
      </c>
      <c r="Z97" s="518">
        <f>IFERROR(S97/S96*100,0)</f>
        <v>69.627207621030237</v>
      </c>
      <c r="AA97" s="519"/>
      <c r="AB97" s="520"/>
      <c r="AC97" s="249" t="s">
        <v>29</v>
      </c>
      <c r="AD97" s="250" t="s">
        <v>116</v>
      </c>
      <c r="AE97" s="244" t="s">
        <v>170</v>
      </c>
      <c r="AF97" s="204" t="str">
        <f>IF(X18="○", IF(Z97=0,"",IF(Z97&gt;=200/3,"○","×")),"")</f>
        <v>○</v>
      </c>
      <c r="AG97" s="499"/>
      <c r="AL97" s="458" t="s">
        <v>291</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20">
        <f>S94+S96</f>
        <v>7407090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280</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215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1</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1</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1</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1</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1</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1</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1</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1</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1</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1</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1</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v>6</v>
      </c>
      <c r="E140" s="747"/>
      <c r="F140" s="299" t="s">
        <v>2</v>
      </c>
      <c r="G140" s="746" t="s">
        <v>239</v>
      </c>
      <c r="H140" s="747"/>
      <c r="I140" s="299" t="s">
        <v>3</v>
      </c>
      <c r="J140" s="746" t="s">
        <v>239</v>
      </c>
      <c r="K140" s="747"/>
      <c r="L140" s="299" t="s">
        <v>6</v>
      </c>
      <c r="M140" s="300"/>
      <c r="N140" s="748" t="s">
        <v>39</v>
      </c>
      <c r="O140" s="748"/>
      <c r="P140" s="748"/>
      <c r="Q140" s="749" t="str">
        <f>IF(G8="","",G8)</f>
        <v>○○ケアサービス</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168</v>
      </c>
      <c r="O141" s="740"/>
      <c r="P141" s="740"/>
      <c r="Q141" s="741" t="s">
        <v>49</v>
      </c>
      <c r="R141" s="741"/>
      <c r="S141" s="742" t="s">
        <v>240</v>
      </c>
      <c r="T141" s="742"/>
      <c r="U141" s="742"/>
      <c r="V141" s="742"/>
      <c r="W141" s="742"/>
      <c r="X141" s="743" t="s">
        <v>50</v>
      </c>
      <c r="Y141" s="743"/>
      <c r="Z141" s="742" t="s">
        <v>241</v>
      </c>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292</v>
      </c>
      <c r="B149" s="734" t="s">
        <v>294</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v>
      </c>
    </row>
    <row r="150" spans="1:36">
      <c r="A150" s="733"/>
      <c r="B150" s="735" t="s">
        <v>295</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296</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293</v>
      </c>
      <c r="B152" s="736" t="s">
        <v>310</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235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298</v>
      </c>
      <c r="B155" s="726" t="s">
        <v>297</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v>
      </c>
    </row>
    <row r="156" spans="1:36">
      <c r="A156" s="725"/>
      <c r="B156" s="728" t="s">
        <v>301</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v>
      </c>
    </row>
    <row r="157" spans="1:36" ht="13.5" customHeight="1">
      <c r="A157" s="725"/>
      <c r="B157" s="728" t="s">
        <v>302</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v>
      </c>
    </row>
    <row r="158" spans="1:36" ht="13.5" customHeight="1">
      <c r="A158" s="725"/>
      <c r="B158" s="728" t="s">
        <v>303</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v>
      </c>
    </row>
    <row r="159" spans="1:36" ht="27" customHeight="1">
      <c r="A159" s="725"/>
      <c r="B159" s="718" t="s">
        <v>311</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v>
      </c>
    </row>
    <row r="160" spans="1:36" ht="16.5" customHeight="1">
      <c r="A160" s="725"/>
      <c r="B160" s="728" t="s">
        <v>304</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
      </c>
    </row>
    <row r="161" spans="1:36" ht="23.25" customHeight="1">
      <c r="A161" s="724" t="s">
        <v>292</v>
      </c>
      <c r="B161" s="718" t="s">
        <v>299</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v>
      </c>
    </row>
    <row r="162" spans="1:36" ht="25.5" customHeight="1">
      <c r="A162" s="725"/>
      <c r="B162" s="718" t="s">
        <v>305</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v>
      </c>
    </row>
    <row r="163" spans="1:36" ht="25.5" customHeight="1">
      <c r="A163" s="315" t="s">
        <v>293</v>
      </c>
      <c r="B163" s="707" t="s">
        <v>300</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worksheet>
</file>

<file path=xl/worksheets/sheet3.xml><?xml version="1.0" encoding="utf-8"?>
<worksheet xmlns="http://schemas.openxmlformats.org/spreadsheetml/2006/main" xmlns:r="http://schemas.openxmlformats.org/officeDocument/2006/relationships">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PC-User</cp:lastModifiedBy>
  <cp:lastPrinted>2023-02-27T08:06:40Z</cp:lastPrinted>
  <dcterms:created xsi:type="dcterms:W3CDTF">2023-01-10T13:53:21Z</dcterms:created>
  <dcterms:modified xsi:type="dcterms:W3CDTF">2023-03-18T03:17:47Z</dcterms:modified>
</cp:coreProperties>
</file>