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財政状況資料集【ぬ】\02ぬ一回目チェック\"/>
    </mc:Choice>
  </mc:AlternateContent>
  <bookViews>
    <workbookView xWindow="0" yWindow="0" windowWidth="28800" windowHeight="114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<sst xmlns="http://schemas.openxmlformats.org/spreadsheetml/2006/main" count="1106" uniqueCount="579">
  <si>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</si>
  <si>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</si>
  <si>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</si>
  <si>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</si>
  <si>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</si>
  <si>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</si>
  <si>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</si>
  <si>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</si>
  <si>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</si>
  <si>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</si>
  <si>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</si>
  <si>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</si>
  <si>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</si>
  <si>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</si>
  <si>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</si>
  <si>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</si>
  <si>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</si>
  <si>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</si>
  <si>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</si>
  <si>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</si>
  <si>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</si>
  <si>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</si>
  <si>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</si>
  <si>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</si>
  <si>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</si>
  <si>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</si>
  <si>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</si>
  <si>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</si>
  <si>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</si>
  <si>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</si>
  <si>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</si>
  <si>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</si>
  <si>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</si>
  <si>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</si>
  <si>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</si>
  <si>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</si>
  <si>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</si>
  <si>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</si>
  <si>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</si>
  <si>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</si>
  <si>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</si>
  <si>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</si>
  <si>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</si>
  <si>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</si>
  <si>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</si>
  <si>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</si>
  <si>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</si>
  <si>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</si>
  <si>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</si>
  <si>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</si>
  <si>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</si>
  <si>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</si>
  <si>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</si>
  <si>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</si>
  <si>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</si>
  <si>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</si>
  <si>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</si>
  <si>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</si>
  <si>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</si>
  <si>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</si>
  <si>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</si>
  <si>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</si>
  <si>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</si>
  <si>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</si>
  <si>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</si>
  <si>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</si>
  <si>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</si>
  <si>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</si>
  <si>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</si>
  <si>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</si>
  <si>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</si>
  <si>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</si>
  <si>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</si>
  <si>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</si>
  <si>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</si>
  <si>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</si>
  <si>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</si>
  <si>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</si>
  <si>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</si>
  <si>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</si>
  <si>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</si>
  <si>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</si>
  <si>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</si>
  <si>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</si>
  <si>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</si>
  <si>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</si>
  <si>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</si>
  <si>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</si>
  <si>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</si>
  <si>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</si>
  <si>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</si>
  <si>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</si>
  <si>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</si>
  <si>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</si>
  <si>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</si>
  <si>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</si>
  <si>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</si>
  <si>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</si>
  <si>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</si>
  <si>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</si>
  <si>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</si>
  <si>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</si>
  <si>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</si>
  <si>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</si>
  <si>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</si>
  <si>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</si>
  <si>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</si>
  <si>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</si>
  <si>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</si>
  <si>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</si>
  <si>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</si>
  <si>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</si>
  <si>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</si>
  <si>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</si>
  <si>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</si>
  <si>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</si>
  <si>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</si>
  <si>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</si>
  <si>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</si>
  <si>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</si>
  <si>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</si>
  <si>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</si>
  <si>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</si>
  <si>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</si>
  <si>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</si>
  <si>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</si>
  <si>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</si>
  <si>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</si>
  <si>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</si>
  <si>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</si>
  <si>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</si>
  <si>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</si>
  <si>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</si>
  <si>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</si>
  <si>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</si>
  <si>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</si>
  <si>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</si>
  <si>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</si>
  <si>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</si>
  <si>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</si>
  <si>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</si>
  <si>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</si>
  <si>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</si>
  <si>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</si>
  <si>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</si>
  <si>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</si>
  <si>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</si>
  <si>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</si>
  <si>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</si>
  <si>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</si>
  <si>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</si>
  <si>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</si>
  <si>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</si>
  <si>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</si>
  <si>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</si>
  <si>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</si>
  <si>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</si>
  <si>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</si>
  <si>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</si>
  <si>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</si>
  <si>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</si>
  <si>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</si>
  <si>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</si>
  <si>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</si>
  <si>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</si>
  <si>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</si>
  <si>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</si>
  <si>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</si>
  <si>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</si>
  <si>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</si>
  <si>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</si>
  <si>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</si>
  <si>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</si>
  <si>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</si>
  <si>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</si>
  <si>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</si>
  <si>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</si>
  <si>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</si>
  <si>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</si>
  <si>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</si>
  <si>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</si>
  <si>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</si>
  <si>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</si>
  <si>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</si>
  <si>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</si>
  <si>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</si>
  <si>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</si>
  <si>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</si>
  <si>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</si>
  <si>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</si>
  <si>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</si>
  <si>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</si>
  <si>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</si>
  <si>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</si>
  <si>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</si>
  <si>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</si>
  <si>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</si>
  <si>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</si>
  <si>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</si>
  <si>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</si>
  <si>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</si>
  <si>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</si>
  <si>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</si>
  <si>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</si>
  <si>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</si>
  <si>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</si>
  <si>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</si>
  <si>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</si>
  <si>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</si>
  <si>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</si>
  <si>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</si>
  <si>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</si>
  <si>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</si>
  <si>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</si>
  <si>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</si>
  <si>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</si>
  <si>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</si>
  <si>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</si>
  <si>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</si>
  <si>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</si>
  <si>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</si>
  <si>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</si>
  <si>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</si>
  <si>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</si>
  <si>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</si>
  <si>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</si>
  <si>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</si>
  <si>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</si>
  <si>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</si>
  <si>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</si>
  <si>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</si>
  <si>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</si>
  <si>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</si>
  <si>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</si>
  <si>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</si>
  <si>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</si>
  <si>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</si>
  <si>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</si>
  <si>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</si>
  <si>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</si>
  <si>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</si>
  <si>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</si>
  <si>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</si>
  <si>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</si>
  <si>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</si>
  <si>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</si>
  <si>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</si>
  <si>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</si>
  <si>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</si>
  <si>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</si>
  <si>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</si>
  <si>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</si>
  <si>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</si>
  <si>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</si>
  <si>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</si>
  <si>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</si>
  <si>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</si>
  <si>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</si>
  <si>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</si>
  <si>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</si>
  <si>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</si>
  <si>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</si>
  <si>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</si>
  <si>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</si>
  <si>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</si>
  <si>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</si>
  <si>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</si>
  <si>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</si>
  <si>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</si>
  <si>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</si>
  <si>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</si>
  <si>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</si>
  <si>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</si>
  <si>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</si>
  <si>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</si>
  <si>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</si>
  <si>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</si>
  <si>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</si>
  <si>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</si>
  <si>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</si>
  <si>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</si>
  <si>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</si>
  <si>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</si>
  <si>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</si>
  <si>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</si>
  <si>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</si>
  <si>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</si>
  <si>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</si>
  <si>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</si>
  <si>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</si>
  <si>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</si>
  <si>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</si>
  <si>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</si>
  <si>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</si>
  <si>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</si>
  <si>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</si>
  <si>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</si>
  <si>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</si>
  <si>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</si>
  <si>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</si>
  <si>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</si>
  <si>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</si>
  <si>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</si>
  <si>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</si>
  <si>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</si>
  <si>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</si>
  <si>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</si>
  <si>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</si>
  <si>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</si>
  <si>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</si>
  <si>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</si>
  <si>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</si>
  <si>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</si>
  <si>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</si>
  <si>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</si>
  <si>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</si>
  <si>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</si>
  <si>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</si>
  <si>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</si>
  <si>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</si>
  <si>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</si>
  <si>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</si>
  <si>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</si>
  <si>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</si>
  <si>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</si>
  <si>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</si>
  <si>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</si>
  <si>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</si>
  <si>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</si>
  <si>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</si>
  <si>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</si>
  <si>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</si>
  <si>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</si>
  <si>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</si>
  <si>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</si>
  <si>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</si>
  <si>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</si>
  <si>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</si>
  <si>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</si>
  <si>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</si>
  <si>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</si>
  <si>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</si>
  <si>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</si>
  <si>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</si>
  <si>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</si>
  <si>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</si>
  <si>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</si>
  <si>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</si>
  <si>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</si>
  <si>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</si>
  <si>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</si>
  <si>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</si>
  <si>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</si>
  <si>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</si>
  <si>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</si>
  <si>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</si>
  <si>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</si>
  <si>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</si>
  <si>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</si>
  <si>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</si>
  <si>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</si>
  <si>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</si>
  <si>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</si>
  <si>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</si>
  <si>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</si>
  <si>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</si>
  <si>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</si>
  <si>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</si>
  <si>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</si>
  <si>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</si>
  <si>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</si>
  <si>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</si>
  <si>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</si>
  <si>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</si>
  <si>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</si>
  <si>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</si>
  <si>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</si>
  <si>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</si>
  <si>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</si>
  <si>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</si>
  <si>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</si>
  <si>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</si>
  <si>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</si>
  <si>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</si>
  <si>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</si>
  <si>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</si>
  <si>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</si>
  <si>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</si>
  <si>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</si>
  <si>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</si>
  <si>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</si>
  <si>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</si>
  <si>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</si>
  <si>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</si>
  <si>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</si>
  <si>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</si>
  <si>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</si>
  <si>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</si>
  <si>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</si>
  <si>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</si>
  <si>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</si>
  <si>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</si>
  <si>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</si>
  <si>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</si>
  <si>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</si>
  <si>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</si>
  <si>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</si>
  <si>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</si>
  <si>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</si>
  <si>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</si>
  <si>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</si>
  <si>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</si>
  <si>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</si>
  <si>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</si>
  <si>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</si>
  <si>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</si>
  <si>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</si>
  <si>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</si>
  <si>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</si>
  <si>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</si>
  <si>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</si>
  <si>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</si>
  <si>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</si>
  <si>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</si>
  <si>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</si>
  <si>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</si>
  <si>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</si>
  <si>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</si>
  <si>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</si>
  <si>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</si>
  <si>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</si>
  <si>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</si>
  <si>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</si>
  <si>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</si>
  <si>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</si>
  <si>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</si>
  <si>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</si>
  <si>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</si>
  <si>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</si>
  <si>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</si>
  <si>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</si>
  <si>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</si>
  <si>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</si>
  <si>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</si>
  <si>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</si>
  <si>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</si>
  <si>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</si>
  <si>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</si>
  <si>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</si>
  <si>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</si>
  <si>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</si>
  <si>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</si>
  <si>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</si>
  <si>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</si>
  <si>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</si>
  <si>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</si>
  <si>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</si>
  <si>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</si>
  <si>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</si>
  <si>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</si>
  <si>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</si>
  <si>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</si>
  <si>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</si>
  <si>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</si>
  <si>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</si>
  <si>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</si>
  <si>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</si>
  <si>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</si>
  <si>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</si>
  <si>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</si>
  <si>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</si>
  <si>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</si>
  <si>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</si>
  <si>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</si>
  <si>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</si>
  <si>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</si>
  <si>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</si>
  <si>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</si>
  <si>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</si>
  <si>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</si>
  <si>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</si>
  <si>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</si>
  <si>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</si>
  <si>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</si>
  <si>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</si>
  <si>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</si>
  <si>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</si>
  <si>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</si>
  <si>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</si>
  <si>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</si>
  <si>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</si>
  <si>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</si>
  <si>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</si>
  <si>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</si>
  <si>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</si>
  <si>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</si>
  <si>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</si>
  <si>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</si>
  <si>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</si>
  <si>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</si>
  <si>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</si>
  <si>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</si>
  <si>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</si>
  <si>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</si>
  <si>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</si>
  <si>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</si>
  <si>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</si>
  <si>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</si>
  <si>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</si>
  <si>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</si>
  <si>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</si>
  <si>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</si>
  <si>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</si>
  <si>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</si>
  <si>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</si>
  <si>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</si>
  <si>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</si>
  <si>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</si>
  <si>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</si>
  <si>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</si>
  <si>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</si>
  <si>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</si>
  <si>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</si>
  <si>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</si>
  <si>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</si>
  <si>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</si>
  <si>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</si>
  <si>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</si>
  <si>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</si>
  <si>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</si>
  <si>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</si>
  <si>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</si>
  <si>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</si>
  <si>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</si>
  <si>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</si>
  <si>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</si>
  <si>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</si>
  <si>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</si>
  <si>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</si>
  <si>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</si>
  <si>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</si>
  <si>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</si>
  <si>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</si>
  <si>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</si>
  <si>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</si>
  <si>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</si>
  <si>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4.60</t>
  </si>
  <si>
    <t>▲ 2.57</t>
  </si>
  <si>
    <t>一般会計</t>
  </si>
  <si>
    <t>水道事業会計</t>
  </si>
  <si>
    <t>国民健康保険特別会計</t>
  </si>
  <si>
    <t>介護保険特別会計</t>
  </si>
  <si>
    <t>下水道事業特別会計</t>
  </si>
  <si>
    <t>後期高齢者医療特別会計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</si>
  <si>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</si>
  <si>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</si>
  <si>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</si>
  <si>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</si>
  <si>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</si>
  <si>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</si>
  <si>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</si>
  <si>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</si>
  <si>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</si>
  <si>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</si>
  <si>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</si>
  <si>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</si>
  <si>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</si>
  <si>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</si>
  <si>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</si>
  <si>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</si>
  <si>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</si>
  <si>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</si>
  <si>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</si>
  <si>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公共施設整備基金</t>
    <rPh sb="0" eb="2">
      <t>コウキョウ</t>
    </rPh>
    <rPh sb="2" eb="4">
      <t>シセツ</t>
    </rPh>
    <rPh sb="4" eb="6">
      <t>セイビ</t>
    </rPh>
    <rPh sb="6" eb="8">
      <t>キキン</t>
    </rPh>
    <phoneticPr fontId="5"/>
  </si>
  <si>
    <t>ふるさと寄附基金</t>
    <rPh sb="4" eb="6">
      <t>キフ</t>
    </rPh>
    <rPh sb="6" eb="8">
      <t>キキン</t>
    </rPh>
    <phoneticPr fontId="5"/>
  </si>
  <si>
    <t>地域福祉基金</t>
    <rPh sb="0" eb="2">
      <t>チイキ</t>
    </rPh>
    <rPh sb="2" eb="4">
      <t>フクシ</t>
    </rPh>
    <rPh sb="4" eb="6">
      <t>キキン</t>
    </rPh>
    <phoneticPr fontId="5"/>
  </si>
  <si>
    <t>ふるさと創生基金</t>
    <rPh sb="4" eb="6">
      <t>ソウセイ</t>
    </rPh>
    <rPh sb="6" eb="8">
      <t>キキン</t>
    </rPh>
    <phoneticPr fontId="5"/>
  </si>
  <si>
    <t>環境衛生施設整備基金</t>
    <rPh sb="0" eb="2">
      <t>カンキョウ</t>
    </rPh>
    <rPh sb="2" eb="4">
      <t>エイセイ</t>
    </rPh>
    <rPh sb="4" eb="6">
      <t>シセツ</t>
    </rPh>
    <rPh sb="6" eb="8">
      <t>セイビ</t>
    </rPh>
    <rPh sb="8" eb="10">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</si>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</sst>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EC04-439E-827F-CBC5EA21E4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61614</c:v>
                </c:pt>
                <c:pt idx="1">
                  <c:v>45828</c:v>
                </c:pt>
                <c:pt idx="2">
                  <c:v>39382</c:v>
                </c:pt>
                <c:pt idx="3">
                  <c:v>66821</c:v>
                </c:pt>
                <c:pt idx="4">
                  <c:v>65943</c:v>
                </c:pt>
              </c:numCache>
            </c:numRef>
          </c:val>
          <c:smooth val="0"/>
          <c:extLst>
            <c:ext xmlns:c16="http://schemas.microsoft.com/office/drawing/2014/chart" uri="{C3380CC4-5D6E-409C-BE32-E72D297353CC}">
              <c16:uniqueId val="{00000001-EC04-439E-827F-CBC5EA21E4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14.38</c:v>
                </c:pt>
                <c:pt idx="1">
                  <c:v>9.91</c:v>
                </c:pt>
                <c:pt idx="2">
                  <c:v>15.05</c:v>
                </c:pt>
                <c:pt idx="3">
                  <c:v>11.56</c:v>
                </c:pt>
                <c:pt idx="4">
                  <c:v>12.9</c:v>
                </c:pt>
              </c:numCache>
            </c:numRef>
          </c:val>
          <c:extLst>
            <c:ext xmlns:c16="http://schemas.microsoft.com/office/drawing/2014/chart" uri="{C3380CC4-5D6E-409C-BE32-E72D297353CC}">
              <c16:uniqueId val="{00000000-1C77-4B23-BC08-D2C04B944E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8.39</c:v>
                </c:pt>
                <c:pt idx="1">
                  <c:v>8.4700000000000006</c:v>
                </c:pt>
                <c:pt idx="2">
                  <c:v>8.5299999999999994</c:v>
                </c:pt>
                <c:pt idx="3">
                  <c:v>8.01</c:v>
                </c:pt>
                <c:pt idx="4">
                  <c:v>10.49</c:v>
                </c:pt>
              </c:numCache>
            </c:numRef>
          </c:val>
          <c:extLst>
            <c:ext xmlns:c16="http://schemas.microsoft.com/office/drawing/2014/chart" uri="{C3380CC4-5D6E-409C-BE32-E72D297353CC}">
              <c16:uniqueId val="{00000001-1C77-4B23-BC08-D2C04B944E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0.74</c:v>
                </c:pt>
                <c:pt idx="1">
                  <c:v>-4.5999999999999996</c:v>
                </c:pt>
                <c:pt idx="2">
                  <c:v>5.08</c:v>
                </c:pt>
                <c:pt idx="3">
                  <c:v>-2.57</c:v>
                </c:pt>
                <c:pt idx="4">
                  <c:v>5.0599999999999996</c:v>
                </c:pt>
              </c:numCache>
            </c:numRef>
          </c:val>
          <c:smooth val="0"/>
          <c:extLst>
            <c:ext xmlns:c16="http://schemas.microsoft.com/office/drawing/2014/chart" uri="{C3380CC4-5D6E-409C-BE32-E72D297353CC}">
              <c16:uniqueId val="{00000002-1C77-4B23-BC08-D2C04B944E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F2-4EF3-AB34-66DF2F152B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F2-4EF3-AB34-66DF2F152B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F2-4EF3-AB34-66DF2F152B47}"/>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c:v>
                </c:pt>
                <c:pt idx="4">
                  <c:v>#N/A</c:v>
                </c:pt>
                <c:pt idx="5">
                  <c:v>0.03</c:v>
                </c:pt>
                <c:pt idx="6">
                  <c:v>#N/A</c:v>
                </c:pt>
                <c:pt idx="7">
                  <c:v>0.03</c:v>
                </c:pt>
                <c:pt idx="8">
                  <c:v>#N/A</c:v>
                </c:pt>
                <c:pt idx="9">
                  <c:v>0</c:v>
                </c:pt>
              </c:numCache>
            </c:numRef>
          </c:val>
          <c:extLst>
            <c:ext xmlns:c16="http://schemas.microsoft.com/office/drawing/2014/chart" uri="{C3380CC4-5D6E-409C-BE32-E72D297353CC}">
              <c16:uniqueId val="{00000003-6AF2-4EF3-AB34-66DF2F152B4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0.16</c:v>
                </c:pt>
                <c:pt idx="4">
                  <c:v>#N/A</c:v>
                </c:pt>
                <c:pt idx="5">
                  <c:v>0.19</c:v>
                </c:pt>
                <c:pt idx="6">
                  <c:v>#N/A</c:v>
                </c:pt>
                <c:pt idx="7">
                  <c:v>0.22</c:v>
                </c:pt>
                <c:pt idx="8">
                  <c:v>#N/A</c:v>
                </c:pt>
                <c:pt idx="9">
                  <c:v>0.25</c:v>
                </c:pt>
              </c:numCache>
            </c:numRef>
          </c:val>
          <c:extLst>
            <c:ext xmlns:c16="http://schemas.microsoft.com/office/drawing/2014/chart" uri="{C3380CC4-5D6E-409C-BE32-E72D297353CC}">
              <c16:uniqueId val="{00000004-6AF2-4EF3-AB34-66DF2F152B4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0.43</c:v>
                </c:pt>
                <c:pt idx="2">
                  <c:v>#N/A</c:v>
                </c:pt>
                <c:pt idx="3">
                  <c:v>0.78</c:v>
                </c:pt>
                <c:pt idx="4">
                  <c:v>#N/A</c:v>
                </c:pt>
                <c:pt idx="5">
                  <c:v>1.32</c:v>
                </c:pt>
                <c:pt idx="6">
                  <c:v>#N/A</c:v>
                </c:pt>
                <c:pt idx="7">
                  <c:v>1.54</c:v>
                </c:pt>
                <c:pt idx="8">
                  <c:v>#N/A</c:v>
                </c:pt>
                <c:pt idx="9">
                  <c:v>1.44</c:v>
                </c:pt>
              </c:numCache>
            </c:numRef>
          </c:val>
          <c:extLst>
            <c:ext xmlns:c16="http://schemas.microsoft.com/office/drawing/2014/chart" uri="{C3380CC4-5D6E-409C-BE32-E72D297353CC}">
              <c16:uniqueId val="{00000005-6AF2-4EF3-AB34-66DF2F152B4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3.69</c:v>
                </c:pt>
                <c:pt idx="2">
                  <c:v>#N/A</c:v>
                </c:pt>
                <c:pt idx="3">
                  <c:v>2.4300000000000002</c:v>
                </c:pt>
                <c:pt idx="4">
                  <c:v>#N/A</c:v>
                </c:pt>
                <c:pt idx="5">
                  <c:v>2.95</c:v>
                </c:pt>
                <c:pt idx="6">
                  <c:v>#N/A</c:v>
                </c:pt>
                <c:pt idx="7">
                  <c:v>2.8</c:v>
                </c:pt>
                <c:pt idx="8">
                  <c:v>#N/A</c:v>
                </c:pt>
                <c:pt idx="9">
                  <c:v>1.48</c:v>
                </c:pt>
              </c:numCache>
            </c:numRef>
          </c:val>
          <c:extLst>
            <c:ext xmlns:c16="http://schemas.microsoft.com/office/drawing/2014/chart" uri="{C3380CC4-5D6E-409C-BE32-E72D297353CC}">
              <c16:uniqueId val="{00000006-6AF2-4EF3-AB34-66DF2F152B4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4.1900000000000004</c:v>
                </c:pt>
                <c:pt idx="2">
                  <c:v>#N/A</c:v>
                </c:pt>
                <c:pt idx="3">
                  <c:v>4.57</c:v>
                </c:pt>
                <c:pt idx="4">
                  <c:v>#N/A</c:v>
                </c:pt>
                <c:pt idx="5">
                  <c:v>6.33</c:v>
                </c:pt>
                <c:pt idx="6">
                  <c:v>#N/A</c:v>
                </c:pt>
                <c:pt idx="7">
                  <c:v>7.34</c:v>
                </c:pt>
                <c:pt idx="8">
                  <c:v>#N/A</c:v>
                </c:pt>
                <c:pt idx="9">
                  <c:v>2</c:v>
                </c:pt>
              </c:numCache>
            </c:numRef>
          </c:val>
          <c:extLst>
            <c:ext xmlns:c16="http://schemas.microsoft.com/office/drawing/2014/chart" uri="{C3380CC4-5D6E-409C-BE32-E72D297353CC}">
              <c16:uniqueId val="{00000007-6AF2-4EF3-AB34-66DF2F152B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5.73</c:v>
                </c:pt>
                <c:pt idx="2">
                  <c:v>#N/A</c:v>
                </c:pt>
                <c:pt idx="3">
                  <c:v>6.26</c:v>
                </c:pt>
                <c:pt idx="4">
                  <c:v>#N/A</c:v>
                </c:pt>
                <c:pt idx="5">
                  <c:v>7.4</c:v>
                </c:pt>
                <c:pt idx="6">
                  <c:v>#N/A</c:v>
                </c:pt>
                <c:pt idx="7">
                  <c:v>6.92</c:v>
                </c:pt>
                <c:pt idx="8">
                  <c:v>#N/A</c:v>
                </c:pt>
                <c:pt idx="9">
                  <c:v>6.05</c:v>
                </c:pt>
              </c:numCache>
            </c:numRef>
          </c:val>
          <c:extLst>
            <c:ext xmlns:c16="http://schemas.microsoft.com/office/drawing/2014/chart" uri="{C3380CC4-5D6E-409C-BE32-E72D297353CC}">
              <c16:uniqueId val="{00000008-6AF2-4EF3-AB34-66DF2F152B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14.37</c:v>
                </c:pt>
                <c:pt idx="2">
                  <c:v>#N/A</c:v>
                </c:pt>
                <c:pt idx="3">
                  <c:v>9.91</c:v>
                </c:pt>
                <c:pt idx="4">
                  <c:v>#N/A</c:v>
                </c:pt>
                <c:pt idx="5">
                  <c:v>15.04</c:v>
                </c:pt>
                <c:pt idx="6">
                  <c:v>#N/A</c:v>
                </c:pt>
                <c:pt idx="7">
                  <c:v>11.56</c:v>
                </c:pt>
                <c:pt idx="8">
                  <c:v>#N/A</c:v>
                </c:pt>
                <c:pt idx="9">
                  <c:v>12.9</c:v>
                </c:pt>
              </c:numCache>
            </c:numRef>
          </c:val>
          <c:extLst>
            <c:ext xmlns:c16="http://schemas.microsoft.com/office/drawing/2014/chart" uri="{C3380CC4-5D6E-409C-BE32-E72D297353CC}">
              <c16:uniqueId val="{00000009-6AF2-4EF3-AB34-66DF2F152B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359</c:v>
                </c:pt>
                <c:pt idx="5">
                  <c:v>350</c:v>
                </c:pt>
                <c:pt idx="8">
                  <c:v>341</c:v>
                </c:pt>
                <c:pt idx="11">
                  <c:v>340</c:v>
                </c:pt>
                <c:pt idx="14">
                  <c:v>340</c:v>
                </c:pt>
              </c:numCache>
            </c:numRef>
          </c:val>
          <c:extLst>
            <c:ext xmlns:c16="http://schemas.microsoft.com/office/drawing/2014/chart" uri="{C3380CC4-5D6E-409C-BE32-E72D297353CC}">
              <c16:uniqueId val="{00000000-8BAA-472E-A0B7-6835B3E6D2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AA-472E-A0B7-6835B3E6D2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4</c:v>
                </c:pt>
                <c:pt idx="6">
                  <c:v>3</c:v>
                </c:pt>
                <c:pt idx="9">
                  <c:v>2</c:v>
                </c:pt>
                <c:pt idx="12">
                  <c:v>2</c:v>
                </c:pt>
              </c:numCache>
            </c:numRef>
          </c:val>
          <c:extLst>
            <c:ext xmlns:c16="http://schemas.microsoft.com/office/drawing/2014/chart" uri="{C3380CC4-5D6E-409C-BE32-E72D297353CC}">
              <c16:uniqueId val="{00000002-8BAA-472E-A0B7-6835B3E6D2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24</c:v>
                </c:pt>
                <c:pt idx="6">
                  <c:v>22</c:v>
                </c:pt>
                <c:pt idx="9">
                  <c:v>18</c:v>
                </c:pt>
                <c:pt idx="12">
                  <c:v>25</c:v>
                </c:pt>
              </c:numCache>
            </c:numRef>
          </c:val>
          <c:extLst>
            <c:ext xmlns:c16="http://schemas.microsoft.com/office/drawing/2014/chart" uri="{C3380CC4-5D6E-409C-BE32-E72D297353CC}">
              <c16:uniqueId val="{00000003-8BAA-472E-A0B7-6835B3E6D2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207</c:v>
                </c:pt>
                <c:pt idx="3">
                  <c:v>203</c:v>
                </c:pt>
                <c:pt idx="6">
                  <c:v>197</c:v>
                </c:pt>
                <c:pt idx="9">
                  <c:v>190</c:v>
                </c:pt>
                <c:pt idx="12">
                  <c:v>170</c:v>
                </c:pt>
              </c:numCache>
            </c:numRef>
          </c:val>
          <c:extLst>
            <c:ext xmlns:c16="http://schemas.microsoft.com/office/drawing/2014/chart" uri="{C3380CC4-5D6E-409C-BE32-E72D297353CC}">
              <c16:uniqueId val="{00000004-8BAA-472E-A0B7-6835B3E6D2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AA-472E-A0B7-6835B3E6D2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AA-472E-A0B7-6835B3E6D2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258</c:v>
                </c:pt>
                <c:pt idx="3">
                  <c:v>261</c:v>
                </c:pt>
                <c:pt idx="6">
                  <c:v>283</c:v>
                </c:pt>
                <c:pt idx="9">
                  <c:v>313</c:v>
                </c:pt>
                <c:pt idx="12">
                  <c:v>327</c:v>
                </c:pt>
              </c:numCache>
            </c:numRef>
          </c:val>
          <c:extLst>
            <c:ext xmlns:c16="http://schemas.microsoft.com/office/drawing/2014/chart" uri="{C3380CC4-5D6E-409C-BE32-E72D297353CC}">
              <c16:uniqueId val="{00000007-8BAA-472E-A0B7-6835B3E6D2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c:v>
                </c:pt>
                <c:pt idx="2">
                  <c:v>#N/A</c:v>
                </c:pt>
                <c:pt idx="3">
                  <c:v>#N/A</c:v>
                </c:pt>
                <c:pt idx="4">
                  <c:v>142</c:v>
                </c:pt>
                <c:pt idx="5">
                  <c:v>#N/A</c:v>
                </c:pt>
                <c:pt idx="6">
                  <c:v>#N/A</c:v>
                </c:pt>
                <c:pt idx="7">
                  <c:v>164</c:v>
                </c:pt>
                <c:pt idx="8">
                  <c:v>#N/A</c:v>
                </c:pt>
                <c:pt idx="9">
                  <c:v>#N/A</c:v>
                </c:pt>
                <c:pt idx="10">
                  <c:v>183</c:v>
                </c:pt>
                <c:pt idx="11">
                  <c:v>#N/A</c:v>
                </c:pt>
                <c:pt idx="12">
                  <c:v>#N/A</c:v>
                </c:pt>
                <c:pt idx="13">
                  <c:v>184</c:v>
                </c:pt>
                <c:pt idx="14">
                  <c:v>#N/A</c:v>
                </c:pt>
              </c:numCache>
            </c:numRef>
          </c:val>
          <c:smooth val="0"/>
          <c:extLst>
            <c:ext xmlns:c16="http://schemas.microsoft.com/office/drawing/2014/chart" uri="{C3380CC4-5D6E-409C-BE32-E72D297353CC}">
              <c16:uniqueId val="{00000008-8BAA-472E-A0B7-6835B3E6D2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3875</c:v>
                </c:pt>
                <c:pt idx="5">
                  <c:v>3856</c:v>
                </c:pt>
                <c:pt idx="8">
                  <c:v>3678</c:v>
                </c:pt>
                <c:pt idx="11">
                  <c:v>3653</c:v>
                </c:pt>
                <c:pt idx="14">
                  <c:v>3464</c:v>
                </c:pt>
              </c:numCache>
            </c:numRef>
          </c:val>
          <c:extLst>
            <c:ext xmlns:c16="http://schemas.microsoft.com/office/drawing/2014/chart" uri="{C3380CC4-5D6E-409C-BE32-E72D297353CC}">
              <c16:uniqueId val="{00000000-5F6A-436C-8967-5E19F356B4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110</c:v>
                </c:pt>
                <c:pt idx="5">
                  <c:v>70</c:v>
                </c:pt>
                <c:pt idx="8">
                  <c:v>57</c:v>
                </c:pt>
                <c:pt idx="11">
                  <c:v>45</c:v>
                </c:pt>
                <c:pt idx="14">
                  <c:v>41</c:v>
                </c:pt>
              </c:numCache>
            </c:numRef>
          </c:val>
          <c:extLst>
            <c:ext xmlns:c16="http://schemas.microsoft.com/office/drawing/2014/chart" uri="{C3380CC4-5D6E-409C-BE32-E72D297353CC}">
              <c16:uniqueId val="{00000001-5F6A-436C-8967-5E19F356B4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1913</c:v>
                </c:pt>
                <c:pt idx="5">
                  <c:v>2402</c:v>
                </c:pt>
                <c:pt idx="8">
                  <c:v>2440</c:v>
                </c:pt>
                <c:pt idx="11">
                  <c:v>2977</c:v>
                </c:pt>
                <c:pt idx="14">
                  <c:v>3569</c:v>
                </c:pt>
              </c:numCache>
            </c:numRef>
          </c:val>
          <c:extLst>
            <c:ext xmlns:c16="http://schemas.microsoft.com/office/drawing/2014/chart" uri="{C3380CC4-5D6E-409C-BE32-E72D297353CC}">
              <c16:uniqueId val="{00000002-5F6A-436C-8967-5E19F356B4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6A-436C-8967-5E19F356B4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6A-436C-8967-5E19F356B4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5-5F6A-436C-8967-5E19F356B4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990</c:v>
                </c:pt>
                <c:pt idx="3">
                  <c:v>896</c:v>
                </c:pt>
                <c:pt idx="6">
                  <c:v>905</c:v>
                </c:pt>
                <c:pt idx="9">
                  <c:v>974</c:v>
                </c:pt>
                <c:pt idx="12">
                  <c:v>960</c:v>
                </c:pt>
              </c:numCache>
            </c:numRef>
          </c:val>
          <c:extLst>
            <c:ext xmlns:c16="http://schemas.microsoft.com/office/drawing/2014/chart" uri="{C3380CC4-5D6E-409C-BE32-E72D297353CC}">
              <c16:uniqueId val="{00000006-5F6A-436C-8967-5E19F356B4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152</c:v>
                </c:pt>
                <c:pt idx="3">
                  <c:v>132</c:v>
                </c:pt>
                <c:pt idx="6">
                  <c:v>153</c:v>
                </c:pt>
                <c:pt idx="9">
                  <c:v>211</c:v>
                </c:pt>
                <c:pt idx="12">
                  <c:v>194</c:v>
                </c:pt>
              </c:numCache>
            </c:numRef>
          </c:val>
          <c:extLst>
            <c:ext xmlns:c16="http://schemas.microsoft.com/office/drawing/2014/chart" uri="{C3380CC4-5D6E-409C-BE32-E72D297353CC}">
              <c16:uniqueId val="{00000007-5F6A-436C-8967-5E19F356B4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1929</c:v>
                </c:pt>
                <c:pt idx="3">
                  <c:v>1774</c:v>
                </c:pt>
                <c:pt idx="6">
                  <c:v>1609</c:v>
                </c:pt>
                <c:pt idx="9">
                  <c:v>1465</c:v>
                </c:pt>
                <c:pt idx="12">
                  <c:v>1326</c:v>
                </c:pt>
              </c:numCache>
            </c:numRef>
          </c:val>
          <c:extLst>
            <c:ext xmlns:c16="http://schemas.microsoft.com/office/drawing/2014/chart" uri="{C3380CC4-5D6E-409C-BE32-E72D297353CC}">
              <c16:uniqueId val="{00000008-5F6A-436C-8967-5E19F356B4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c:v>
                </c:pt>
                <c:pt idx="3">
                  <c:v>8</c:v>
                </c:pt>
                <c:pt idx="6">
                  <c:v>5</c:v>
                </c:pt>
                <c:pt idx="9">
                  <c:v>3</c:v>
                </c:pt>
                <c:pt idx="12">
                  <c:v>2</c:v>
                </c:pt>
              </c:numCache>
            </c:numRef>
          </c:val>
          <c:extLst>
            <c:ext xmlns:c16="http://schemas.microsoft.com/office/drawing/2014/chart" uri="{C3380CC4-5D6E-409C-BE32-E72D297353CC}">
              <c16:uniqueId val="{00000009-5F6A-436C-8967-5E19F356B4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3999</c:v>
                </c:pt>
                <c:pt idx="3">
                  <c:v>3914</c:v>
                </c:pt>
                <c:pt idx="6">
                  <c:v>3879</c:v>
                </c:pt>
                <c:pt idx="9">
                  <c:v>3893</c:v>
                </c:pt>
                <c:pt idx="12">
                  <c:v>3737</c:v>
                </c:pt>
              </c:numCache>
            </c:numRef>
          </c:val>
          <c:extLst>
            <c:ext xmlns:c16="http://schemas.microsoft.com/office/drawing/2014/chart" uri="{C3380CC4-5D6E-409C-BE32-E72D297353CC}">
              <c16:uniqueId val="{0000000A-5F6A-436C-8967-5E19F356B4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1184</c:v>
                </c:pt>
                <c:pt idx="2">
                  <c:v>#N/A</c:v>
                </c:pt>
                <c:pt idx="3">
                  <c:v>#N/A</c:v>
                </c:pt>
                <c:pt idx="4">
                  <c:v>396</c:v>
                </c:pt>
                <c:pt idx="5">
                  <c:v>#N/A</c:v>
                </c:pt>
                <c:pt idx="6">
                  <c:v>#N/A</c:v>
                </c:pt>
                <c:pt idx="7">
                  <c:v>377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6A-436C-8967-5E19F356B4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251</c:v>
                </c:pt>
                <c:pt idx="1">
                  <c:v>251</c:v>
                </c:pt>
                <c:pt idx="2">
                  <c:v>351</c:v>
                </c:pt>
              </c:numCache>
            </c:numRef>
          </c:val>
          <c:extLst>
            <c:ext xmlns:c16="http://schemas.microsoft.com/office/drawing/2014/chart" uri="{C3380CC4-5D6E-409C-BE32-E72D297353CC}">
              <c16:uniqueId val="{00000000-982F-497A-B0D1-D917B0FBE1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279</c:v>
                </c:pt>
                <c:pt idx="1">
                  <c:v>379</c:v>
                </c:pt>
                <c:pt idx="2">
                  <c:v>479</c:v>
                </c:pt>
              </c:numCache>
            </c:numRef>
          </c:val>
          <c:extLst>
            <c:ext xmlns:c16="http://schemas.microsoft.com/office/drawing/2014/chart" uri="{C3380CC4-5D6E-409C-BE32-E72D297353CC}">
              <c16:uniqueId val="{00000001-982F-497A-B0D1-D917B0FBE1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1701</c:v>
                </c:pt>
                <c:pt idx="1">
                  <c:v>2097</c:v>
                </c:pt>
                <c:pt idx="2">
                  <c:v>2229</c:v>
                </c:pt>
              </c:numCache>
            </c:numRef>
          </c:val>
          <c:extLst>
            <c:ext xmlns:c16="http://schemas.microsoft.com/office/drawing/2014/chart" uri="{C3380CC4-5D6E-409C-BE32-E72D297353CC}">
              <c16:uniqueId val="{00000002-982F-497A-B0D1-D917B0FBE1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8,368
8,218
44.30
5,793,013
5,147,937
431,788
3,346,093
3,737,340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年末</a:t>
          </a:r>
          <a:r>
            <a:rPr kumimoji="1" lang="en-US" altLang="ja-JP" sz="1100">
              <a:latin typeface="ＭＳ Ｐゴシック" panose="020B0600070205080204" pitchFamily="50" charset="-128"/>
              <a:ea typeface="ＭＳ Ｐゴシック" panose="020B0600070205080204" pitchFamily="50" charset="-128"/>
            </a:rPr>
            <a:t>40.4</a:t>
          </a:r>
          <a:r>
            <a:rPr kumimoji="1" lang="ja-JP" altLang="en-US" sz="1100">
              <a:latin typeface="ＭＳ Ｐゴシック" panose="020B0600070205080204" pitchFamily="50" charset="-128"/>
              <a:ea typeface="ＭＳ Ｐゴシック" panose="020B0600070205080204" pitchFamily="50" charset="-128"/>
            </a:rPr>
            <a:t>％）に加え、町内に中心となる産業がないこと等により財政基盤が弱いが、類似団体平均（</a:t>
          </a:r>
          <a:r>
            <a:rPr kumimoji="1" lang="en-US" altLang="ja-JP" sz="1100">
              <a:latin typeface="ＭＳ Ｐゴシック" panose="020B0600070205080204" pitchFamily="50" charset="-128"/>
              <a:ea typeface="ＭＳ Ｐゴシック" panose="020B0600070205080204" pitchFamily="50" charset="-128"/>
            </a:rPr>
            <a:t>0.35</a:t>
          </a:r>
          <a:r>
            <a:rPr kumimoji="1" lang="ja-JP" altLang="en-US" sz="1100">
              <a:latin typeface="ＭＳ Ｐゴシック" panose="020B0600070205080204" pitchFamily="50" charset="-128"/>
              <a:ea typeface="ＭＳ Ｐゴシック" panose="020B0600070205080204" pitchFamily="50" charset="-128"/>
            </a:rPr>
            <a:t>）と同ポイントとなっている。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など、財政の健全化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119239</xdr:rowOff>
    </xdr:to>
    <xdr:cxnSp macro="">
      <xdr:nvCxnSpPr>
        <xdr:cNvPr id="68" name="直線コネクタ 67"/>
        <xdr:cNvCxnSpPr/>
      </xdr:nvCxnSpPr>
      <xdr:spPr>
        <a:xfrm>
          <a:off x="4114800" y="729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1" name="直線コネクタ 70"/>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4" name="直線コネクタ 73"/>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7" name="直線コネクタ 76"/>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84966</xdr:rowOff>
    </xdr:from>
    <xdr:ext cx="762000" cy="259045"/>
    <xdr:sp macro="" textlink="">
      <xdr:nvSpPr>
        <xdr:cNvPr id="88" name="財政力該当値テキスト"/>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89" name="楕円 88"/>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90" name="テキスト ボックス 89"/>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1" name="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3" name="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4" name="テキスト ボックス 93"/>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6" name="テキスト ボックス 95"/>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昨年まで経常一般財源としていた成田国際空港周辺対策交付金を今年度から臨時の一般財源としたことにより、経常収支比率は前年度（</a:t>
          </a:r>
          <a:r>
            <a:rPr kumimoji="1" lang="en-US" altLang="ja-JP" sz="1100">
              <a:latin typeface="ＭＳ Ｐゴシック" panose="020B0600070205080204" pitchFamily="50" charset="-128"/>
              <a:ea typeface="ＭＳ Ｐゴシック" panose="020B0600070205080204" pitchFamily="50" charset="-128"/>
            </a:rPr>
            <a:t>81.2</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ポイント増加し、類似団体平均（</a:t>
          </a:r>
          <a:r>
            <a:rPr kumimoji="1" lang="en-US" altLang="ja-JP" sz="1100">
              <a:latin typeface="ＭＳ Ｐゴシック" panose="020B0600070205080204" pitchFamily="50" charset="-128"/>
              <a:ea typeface="ＭＳ Ｐゴシック" panose="020B0600070205080204" pitchFamily="50" charset="-128"/>
            </a:rPr>
            <a:t>82.5</a:t>
          </a:r>
          <a:r>
            <a:rPr kumimoji="1" lang="ja-JP" altLang="en-US" sz="1100">
              <a:latin typeface="ＭＳ Ｐゴシック" panose="020B0600070205080204" pitchFamily="50" charset="-128"/>
              <a:ea typeface="ＭＳ Ｐゴシック" panose="020B0600070205080204" pitchFamily="50" charset="-128"/>
            </a:rPr>
            <a:t>％）を上回ることとなった。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今後も町税をはじめとした経常一般財源の伸び悩みが予測されることから、収納率の向上を図るとともに、事務・事業の見直しなど徹底した経常経費の削減に努める。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60</xdr:row>
      <xdr:rowOff>115026</xdr:rowOff>
    </xdr:to>
    <xdr:cxnSp macro="">
      <xdr:nvCxnSpPr>
        <xdr:cNvPr id="133" name="直線コネクタ 132"/>
        <xdr:cNvCxnSpPr/>
      </xdr:nvCxnSpPr>
      <xdr:spPr>
        <a:xfrm>
          <a:off x="4114800" y="10319294"/>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61</xdr:row>
      <xdr:rowOff>2177</xdr:rowOff>
    </xdr:to>
    <xdr:cxnSp macro="">
      <xdr:nvCxnSpPr>
        <xdr:cNvPr id="136" name="直線コネクタ 135"/>
        <xdr:cNvCxnSpPr/>
      </xdr:nvCxnSpPr>
      <xdr:spPr>
        <a:xfrm flipV="1">
          <a:off x="3225800" y="1031929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2177</xdr:rowOff>
    </xdr:from>
    <xdr:to>
      <xdr:col>15</xdr:col>
      <xdr:colOff>82550</xdr:colOff>
      <xdr:row>61</xdr:row>
      <xdr:rowOff>26307</xdr:rowOff>
    </xdr:to>
    <xdr:cxnSp macro="">
      <xdr:nvCxnSpPr>
        <xdr:cNvPr id="139" name="直線コネクタ 138"/>
        <xdr:cNvCxnSpPr/>
      </xdr:nvCxnSpPr>
      <xdr:spPr>
        <a:xfrm flipV="1">
          <a:off x="2336800" y="104606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118473</xdr:rowOff>
    </xdr:from>
    <xdr:to>
      <xdr:col>11</xdr:col>
      <xdr:colOff>31750</xdr:colOff>
      <xdr:row>61</xdr:row>
      <xdr:rowOff>26307</xdr:rowOff>
    </xdr:to>
    <xdr:cxnSp macro="">
      <xdr:nvCxnSpPr>
        <xdr:cNvPr id="142" name="直線コネクタ 141"/>
        <xdr:cNvCxnSpPr/>
      </xdr:nvCxnSpPr>
      <xdr:spPr>
        <a:xfrm>
          <a:off x="1447800" y="1040547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64226</xdr:rowOff>
    </xdr:from>
    <xdr:to>
      <xdr:col>23</xdr:col>
      <xdr:colOff>184150</xdr:colOff>
      <xdr:row>60</xdr:row>
      <xdr:rowOff>165826</xdr:rowOff>
    </xdr:to>
    <xdr:sp macro="" textlink="">
      <xdr:nvSpPr>
        <xdr:cNvPr id="152" name="楕円 151"/>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36303</xdr:rowOff>
    </xdr:from>
    <xdr:ext cx="762000" cy="259045"/>
    <xdr:sp macro="" textlink="">
      <xdr:nvSpPr>
        <xdr:cNvPr id="153" name="財政構造の弾力性該当値テキスト"/>
        <xdr:cNvSpPr txBox="1"/>
      </xdr:nvSpPr>
      <xdr:spPr>
        <a:xfrm>
          <a:off x="504190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4" name="楕円 153"/>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93271</xdr:rowOff>
    </xdr:from>
    <xdr:ext cx="736600" cy="259045"/>
    <xdr:sp macro="" textlink="">
      <xdr:nvSpPr>
        <xdr:cNvPr id="155" name="テキスト ボックス 154"/>
        <xdr:cNvSpPr txBox="1"/>
      </xdr:nvSpPr>
      <xdr:spPr>
        <a:xfrm>
          <a:off x="3733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122827</xdr:rowOff>
    </xdr:from>
    <xdr:to>
      <xdr:col>15</xdr:col>
      <xdr:colOff>133350</xdr:colOff>
      <xdr:row>61</xdr:row>
      <xdr:rowOff>52977</xdr:rowOff>
    </xdr:to>
    <xdr:sp macro="" textlink="">
      <xdr:nvSpPr>
        <xdr:cNvPr id="156" name="楕円 155"/>
        <xdr:cNvSpPr/>
      </xdr:nvSpPr>
      <xdr:spPr>
        <a:xfrm>
          <a:off x="3175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63154</xdr:rowOff>
    </xdr:from>
    <xdr:ext cx="762000" cy="259045"/>
    <xdr:sp macro="" textlink="">
      <xdr:nvSpPr>
        <xdr:cNvPr id="157" name="テキスト ボックス 156"/>
        <xdr:cNvSpPr txBox="1"/>
      </xdr:nvSpPr>
      <xdr:spPr>
        <a:xfrm>
          <a:off x="2844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146957</xdr:rowOff>
    </xdr:from>
    <xdr:to>
      <xdr:col>11</xdr:col>
      <xdr:colOff>82550</xdr:colOff>
      <xdr:row>61</xdr:row>
      <xdr:rowOff>77107</xdr:rowOff>
    </xdr:to>
    <xdr:sp macro="" textlink="">
      <xdr:nvSpPr>
        <xdr:cNvPr id="158" name="楕円 157"/>
        <xdr:cNvSpPr/>
      </xdr:nvSpPr>
      <xdr:spPr>
        <a:xfrm>
          <a:off x="2286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87284</xdr:rowOff>
    </xdr:from>
    <xdr:ext cx="762000" cy="259045"/>
    <xdr:sp macro="" textlink="">
      <xdr:nvSpPr>
        <xdr:cNvPr id="159" name="テキスト ボックス 158"/>
        <xdr:cNvSpPr txBox="1"/>
      </xdr:nvSpPr>
      <xdr:spPr>
        <a:xfrm>
          <a:off x="1955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60" name="楕円 159"/>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61" name="テキスト ボックス 160"/>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a:t>
          </a:r>
          <a:r>
            <a:rPr kumimoji="1" lang="en-US" altLang="ja-JP" sz="1100">
              <a:latin typeface="ＭＳ Ｐゴシック" panose="020B0600070205080204" pitchFamily="50" charset="-128"/>
              <a:ea typeface="ＭＳ Ｐゴシック" panose="020B0600070205080204" pitchFamily="50" charset="-128"/>
            </a:rPr>
            <a:t>277,099</a:t>
          </a:r>
          <a:r>
            <a:rPr kumimoji="1" lang="ja-JP" altLang="en-US" sz="1100">
              <a:latin typeface="ＭＳ Ｐゴシック" panose="020B0600070205080204" pitchFamily="50" charset="-128"/>
              <a:ea typeface="ＭＳ Ｐゴシック" panose="020B0600070205080204" pitchFamily="50" charset="-128"/>
            </a:rPr>
            <a:t>円）を下回っているものの、全国平均（</a:t>
          </a:r>
          <a:r>
            <a:rPr kumimoji="1" lang="en-US" altLang="ja-JP" sz="1100">
              <a:latin typeface="ＭＳ Ｐゴシック" panose="020B0600070205080204" pitchFamily="50" charset="-128"/>
              <a:ea typeface="ＭＳ Ｐゴシック" panose="020B0600070205080204" pitchFamily="50" charset="-128"/>
            </a:rPr>
            <a:t>155,088</a:t>
          </a:r>
          <a:r>
            <a:rPr kumimoji="1" lang="ja-JP" altLang="en-US" sz="1100">
              <a:latin typeface="ＭＳ Ｐゴシック" panose="020B0600070205080204" pitchFamily="50" charset="-128"/>
              <a:ea typeface="ＭＳ Ｐゴシック" panose="020B0600070205080204" pitchFamily="50" charset="-128"/>
            </a:rPr>
            <a:t>円）を大きく上回っているのは、主に人件費が要因となっている。認定こども園等の公立の施設が人口規模に対し多いためである。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現在、認定こども園統合に向けて園舎の建設事業を進めている。また、新行政改革大綱に基づく定員適正化や給与・手当の適正化など、徹底した経常経費の削減に努めている。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54685</xdr:rowOff>
    </xdr:from>
    <xdr:to>
      <xdr:col>23</xdr:col>
      <xdr:colOff>133350</xdr:colOff>
      <xdr:row>81</xdr:row>
      <xdr:rowOff>68893</xdr:rowOff>
    </xdr:to>
    <xdr:cxnSp macro="">
      <xdr:nvCxnSpPr>
        <xdr:cNvPr id="197" name="直線コネクタ 196"/>
        <xdr:cNvCxnSpPr/>
      </xdr:nvCxnSpPr>
      <xdr:spPr>
        <a:xfrm>
          <a:off x="4114800" y="13942135"/>
          <a:ext cx="838200" cy="1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41280</xdr:rowOff>
    </xdr:from>
    <xdr:to>
      <xdr:col>19</xdr:col>
      <xdr:colOff>133350</xdr:colOff>
      <xdr:row>81</xdr:row>
      <xdr:rowOff>54685</xdr:rowOff>
    </xdr:to>
    <xdr:cxnSp macro="">
      <xdr:nvCxnSpPr>
        <xdr:cNvPr id="200" name="直線コネクタ 199"/>
        <xdr:cNvCxnSpPr/>
      </xdr:nvCxnSpPr>
      <xdr:spPr>
        <a:xfrm>
          <a:off x="3225800" y="1392873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37559</xdr:rowOff>
    </xdr:from>
    <xdr:to>
      <xdr:col>15</xdr:col>
      <xdr:colOff>82550</xdr:colOff>
      <xdr:row>81</xdr:row>
      <xdr:rowOff>41280</xdr:rowOff>
    </xdr:to>
    <xdr:cxnSp macro="">
      <xdr:nvCxnSpPr>
        <xdr:cNvPr id="203" name="直線コネクタ 202"/>
        <xdr:cNvCxnSpPr/>
      </xdr:nvCxnSpPr>
      <xdr:spPr>
        <a:xfrm>
          <a:off x="2336800" y="1392500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36857</xdr:rowOff>
    </xdr:from>
    <xdr:to>
      <xdr:col>11</xdr:col>
      <xdr:colOff>31750</xdr:colOff>
      <xdr:row>81</xdr:row>
      <xdr:rowOff>37559</xdr:rowOff>
    </xdr:to>
    <xdr:cxnSp macro="">
      <xdr:nvCxnSpPr>
        <xdr:cNvPr id="206" name="直線コネクタ 205"/>
        <xdr:cNvCxnSpPr/>
      </xdr:nvCxnSpPr>
      <xdr:spPr>
        <a:xfrm>
          <a:off x="1447800" y="13924307"/>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18093</xdr:rowOff>
    </xdr:from>
    <xdr:to>
      <xdr:col>23</xdr:col>
      <xdr:colOff>184150</xdr:colOff>
      <xdr:row>81</xdr:row>
      <xdr:rowOff>119693</xdr:rowOff>
    </xdr:to>
    <xdr:sp macro="" textlink="">
      <xdr:nvSpPr>
        <xdr:cNvPr id="216" name="楕円 215"/>
        <xdr:cNvSpPr/>
      </xdr:nvSpPr>
      <xdr:spPr>
        <a:xfrm>
          <a:off x="4902200" y="139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110820</xdr:rowOff>
    </xdr:from>
    <xdr:ext cx="762000" cy="259045"/>
    <xdr:sp macro="" textlink="">
      <xdr:nvSpPr>
        <xdr:cNvPr id="217" name="人件費・物件費等の状況該当値テキスト"/>
        <xdr:cNvSpPr txBox="1"/>
      </xdr:nvSpPr>
      <xdr:spPr>
        <a:xfrm>
          <a:off x="5041900" y="138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3885</xdr:rowOff>
    </xdr:from>
    <xdr:to>
      <xdr:col>19</xdr:col>
      <xdr:colOff>184150</xdr:colOff>
      <xdr:row>81</xdr:row>
      <xdr:rowOff>105485</xdr:rowOff>
    </xdr:to>
    <xdr:sp macro="" textlink="">
      <xdr:nvSpPr>
        <xdr:cNvPr id="218" name="楕円 217"/>
        <xdr:cNvSpPr/>
      </xdr:nvSpPr>
      <xdr:spPr>
        <a:xfrm>
          <a:off x="4064000" y="138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115662</xdr:rowOff>
    </xdr:from>
    <xdr:ext cx="736600" cy="259045"/>
    <xdr:sp macro="" textlink="">
      <xdr:nvSpPr>
        <xdr:cNvPr id="219" name="テキスト ボックス 218"/>
        <xdr:cNvSpPr txBox="1"/>
      </xdr:nvSpPr>
      <xdr:spPr>
        <a:xfrm>
          <a:off x="3733800" y="13660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161930</xdr:rowOff>
    </xdr:from>
    <xdr:to>
      <xdr:col>15</xdr:col>
      <xdr:colOff>133350</xdr:colOff>
      <xdr:row>81</xdr:row>
      <xdr:rowOff>92080</xdr:rowOff>
    </xdr:to>
    <xdr:sp macro="" textlink="">
      <xdr:nvSpPr>
        <xdr:cNvPr id="220" name="楕円 219"/>
        <xdr:cNvSpPr/>
      </xdr:nvSpPr>
      <xdr:spPr>
        <a:xfrm>
          <a:off x="3175000" y="138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102257</xdr:rowOff>
    </xdr:from>
    <xdr:ext cx="762000" cy="259045"/>
    <xdr:sp macro="" textlink="">
      <xdr:nvSpPr>
        <xdr:cNvPr id="221" name="テキスト ボックス 220"/>
        <xdr:cNvSpPr txBox="1"/>
      </xdr:nvSpPr>
      <xdr:spPr>
        <a:xfrm>
          <a:off x="2844800" y="136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158209</xdr:rowOff>
    </xdr:from>
    <xdr:to>
      <xdr:col>11</xdr:col>
      <xdr:colOff>82550</xdr:colOff>
      <xdr:row>81</xdr:row>
      <xdr:rowOff>88359</xdr:rowOff>
    </xdr:to>
    <xdr:sp macro="" textlink="">
      <xdr:nvSpPr>
        <xdr:cNvPr id="222" name="楕円 221"/>
        <xdr:cNvSpPr/>
      </xdr:nvSpPr>
      <xdr:spPr>
        <a:xfrm>
          <a:off x="2286000" y="1387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98536</xdr:rowOff>
    </xdr:from>
    <xdr:ext cx="762000" cy="259045"/>
    <xdr:sp macro="" textlink="">
      <xdr:nvSpPr>
        <xdr:cNvPr id="223" name="テキスト ボックス 222"/>
        <xdr:cNvSpPr txBox="1"/>
      </xdr:nvSpPr>
      <xdr:spPr>
        <a:xfrm>
          <a:off x="1955800" y="1364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157507</xdr:rowOff>
    </xdr:from>
    <xdr:to>
      <xdr:col>7</xdr:col>
      <xdr:colOff>31750</xdr:colOff>
      <xdr:row>81</xdr:row>
      <xdr:rowOff>87657</xdr:rowOff>
    </xdr:to>
    <xdr:sp macro="" textlink="">
      <xdr:nvSpPr>
        <xdr:cNvPr id="224" name="楕円 223"/>
        <xdr:cNvSpPr/>
      </xdr:nvSpPr>
      <xdr:spPr>
        <a:xfrm>
          <a:off x="1397000" y="138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97834</xdr:rowOff>
    </xdr:from>
    <xdr:ext cx="762000" cy="259045"/>
    <xdr:sp macro="" textlink="">
      <xdr:nvSpPr>
        <xdr:cNvPr id="225" name="テキスト ボックス 224"/>
        <xdr:cNvSpPr txBox="1"/>
      </xdr:nvSpPr>
      <xdr:spPr>
        <a:xfrm>
          <a:off x="1066800" y="1364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引き続き類似団体平均（</a:t>
          </a:r>
          <a:r>
            <a:rPr kumimoji="1" lang="en-US" altLang="ja-JP" sz="1100">
              <a:latin typeface="ＭＳ Ｐゴシック" panose="020B0600070205080204" pitchFamily="50" charset="-128"/>
              <a:ea typeface="ＭＳ Ｐゴシック" panose="020B0600070205080204" pitchFamily="50" charset="-128"/>
            </a:rPr>
            <a:t>96.1</a:t>
          </a:r>
          <a:r>
            <a:rPr kumimoji="1" lang="ja-JP" altLang="en-US" sz="1100">
              <a:latin typeface="ＭＳ Ｐゴシック" panose="020B0600070205080204" pitchFamily="50" charset="-128"/>
              <a:ea typeface="ＭＳ Ｐゴシック" panose="020B0600070205080204" pitchFamily="50" charset="-128"/>
            </a:rPr>
            <a:t>％）及び全国町村平均（</a:t>
          </a:r>
          <a:r>
            <a:rPr kumimoji="1" lang="en-US" altLang="ja-JP" sz="1100">
              <a:latin typeface="ＭＳ Ｐゴシック" panose="020B0600070205080204" pitchFamily="50" charset="-128"/>
              <a:ea typeface="ＭＳ Ｐゴシック" panose="020B0600070205080204" pitchFamily="50" charset="-128"/>
            </a:rPr>
            <a:t>96.3</a:t>
          </a:r>
          <a:r>
            <a:rPr kumimoji="1" lang="ja-JP" altLang="en-US" sz="1100">
              <a:latin typeface="ＭＳ Ｐゴシック" panose="020B0600070205080204" pitchFamily="50" charset="-128"/>
              <a:ea typeface="ＭＳ Ｐゴシック" panose="020B0600070205080204" pitchFamily="50" charset="-128"/>
            </a:rPr>
            <a:t>％）を下回っている。今後も民間給与等に留意しながら、適正な給与水準に努める。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61" name="直線コネクタ 260"/>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123673</xdr:rowOff>
    </xdr:to>
    <xdr:cxnSp macro="">
      <xdr:nvCxnSpPr>
        <xdr:cNvPr id="264" name="直線コネクタ 263"/>
        <xdr:cNvCxnSpPr/>
      </xdr:nvCxnSpPr>
      <xdr:spPr>
        <a:xfrm>
          <a:off x="15290800" y="145820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123673</xdr:rowOff>
    </xdr:to>
    <xdr:cxnSp macro="">
      <xdr:nvCxnSpPr>
        <xdr:cNvPr id="267" name="直線コネクタ 266"/>
        <xdr:cNvCxnSpPr/>
      </xdr:nvCxnSpPr>
      <xdr:spPr>
        <a:xfrm flipV="1">
          <a:off x="14401800" y="145820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86</xdr:row>
      <xdr:rowOff>9677</xdr:rowOff>
    </xdr:to>
    <xdr:cxnSp macro="">
      <xdr:nvCxnSpPr>
        <xdr:cNvPr id="270" name="直線コネクタ 269"/>
        <xdr:cNvCxnSpPr/>
      </xdr:nvCxnSpPr>
      <xdr:spPr>
        <a:xfrm flipV="1">
          <a:off x="13512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80" name="楕円 279"/>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81"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2" name="楕円 281"/>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3" name="テキスト ボックス 282"/>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4" name="楕円 283"/>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5" name="テキスト ボックス 284"/>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6" name="楕円 285"/>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7" name="テキスト ボックス 286"/>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8" name="楕円 287"/>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70654</xdr:rowOff>
    </xdr:from>
    <xdr:ext cx="762000" cy="259045"/>
    <xdr:sp macro="" textlink="">
      <xdr:nvSpPr>
        <xdr:cNvPr id="289" name="テキスト ボックス 288"/>
        <xdr:cNvSpPr txBox="1"/>
      </xdr:nvSpPr>
      <xdr:spPr>
        <a:xfrm>
          <a:off x="13131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認定こども園等の公立の施設が人口規模に対し多いが、類似団体平均（</a:t>
          </a:r>
          <a:r>
            <a:rPr kumimoji="1" lang="en-US" altLang="ja-JP" sz="1100">
              <a:latin typeface="ＭＳ Ｐゴシック" panose="020B0600070205080204" pitchFamily="50" charset="-128"/>
              <a:ea typeface="ＭＳ Ｐゴシック" panose="020B0600070205080204" pitchFamily="50" charset="-128"/>
            </a:rPr>
            <a:t>13.47</a:t>
          </a:r>
          <a:r>
            <a:rPr kumimoji="1" lang="ja-JP" altLang="en-US" sz="1100">
              <a:latin typeface="ＭＳ Ｐゴシック" panose="020B0600070205080204" pitchFamily="50" charset="-128"/>
              <a:ea typeface="ＭＳ Ｐゴシック" panose="020B0600070205080204" pitchFamily="50" charset="-128"/>
            </a:rPr>
            <a:t>人）より下回っている。しかし、全国平均（</a:t>
          </a:r>
          <a:r>
            <a:rPr kumimoji="1" lang="en-US" altLang="ja-JP" sz="1100">
              <a:latin typeface="ＭＳ Ｐゴシック" panose="020B0600070205080204" pitchFamily="50" charset="-128"/>
              <a:ea typeface="ＭＳ Ｐゴシック" panose="020B0600070205080204" pitchFamily="50" charset="-128"/>
            </a:rPr>
            <a:t>8.21</a:t>
          </a:r>
          <a:r>
            <a:rPr kumimoji="1" lang="ja-JP" altLang="en-US" sz="1100">
              <a:latin typeface="ＭＳ Ｐゴシック" panose="020B0600070205080204" pitchFamily="50" charset="-128"/>
              <a:ea typeface="ＭＳ Ｐゴシック" panose="020B0600070205080204" pitchFamily="50" charset="-128"/>
            </a:rPr>
            <a:t>人）と比べると大きく上回っている。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現在、新行政改革大綱に基づき、定員適正化を推進しており、この目標を実現するため、事務事業の見直し、組織機構の再編による合理化、民間機能の有効的な活用など職員定数の抑制を図っている。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112957</xdr:rowOff>
    </xdr:from>
    <xdr:to>
      <xdr:col>81</xdr:col>
      <xdr:colOff>44450</xdr:colOff>
      <xdr:row>60</xdr:row>
      <xdr:rowOff>133640</xdr:rowOff>
    </xdr:to>
    <xdr:cxnSp macro="">
      <xdr:nvCxnSpPr>
        <xdr:cNvPr id="326" name="直線コネクタ 325"/>
        <xdr:cNvCxnSpPr/>
      </xdr:nvCxnSpPr>
      <xdr:spPr>
        <a:xfrm>
          <a:off x="16179800" y="1039995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88827</xdr:rowOff>
    </xdr:from>
    <xdr:to>
      <xdr:col>77</xdr:col>
      <xdr:colOff>44450</xdr:colOff>
      <xdr:row>60</xdr:row>
      <xdr:rowOff>112957</xdr:rowOff>
    </xdr:to>
    <xdr:cxnSp macro="">
      <xdr:nvCxnSpPr>
        <xdr:cNvPr id="329" name="直線コネクタ 328"/>
        <xdr:cNvCxnSpPr/>
      </xdr:nvCxnSpPr>
      <xdr:spPr>
        <a:xfrm>
          <a:off x="15290800" y="103758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71592</xdr:rowOff>
    </xdr:from>
    <xdr:to>
      <xdr:col>72</xdr:col>
      <xdr:colOff>203200</xdr:colOff>
      <xdr:row>60</xdr:row>
      <xdr:rowOff>88827</xdr:rowOff>
    </xdr:to>
    <xdr:cxnSp macro="">
      <xdr:nvCxnSpPr>
        <xdr:cNvPr id="332" name="直線コネクタ 331"/>
        <xdr:cNvCxnSpPr/>
      </xdr:nvCxnSpPr>
      <xdr:spPr>
        <a:xfrm>
          <a:off x="14401800" y="1035859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71592</xdr:rowOff>
    </xdr:from>
    <xdr:to>
      <xdr:col>68</xdr:col>
      <xdr:colOff>152400</xdr:colOff>
      <xdr:row>60</xdr:row>
      <xdr:rowOff>88827</xdr:rowOff>
    </xdr:to>
    <xdr:cxnSp macro="">
      <xdr:nvCxnSpPr>
        <xdr:cNvPr id="335" name="直線コネクタ 334"/>
        <xdr:cNvCxnSpPr/>
      </xdr:nvCxnSpPr>
      <xdr:spPr>
        <a:xfrm flipV="1">
          <a:off x="13512800" y="1035859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82840</xdr:rowOff>
    </xdr:from>
    <xdr:to>
      <xdr:col>81</xdr:col>
      <xdr:colOff>95250</xdr:colOff>
      <xdr:row>61</xdr:row>
      <xdr:rowOff>12990</xdr:rowOff>
    </xdr:to>
    <xdr:sp macro="" textlink="">
      <xdr:nvSpPr>
        <xdr:cNvPr id="345" name="楕円 344"/>
        <xdr:cNvSpPr/>
      </xdr:nvSpPr>
      <xdr:spPr>
        <a:xfrm>
          <a:off x="16967200" y="10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99367</xdr:rowOff>
    </xdr:from>
    <xdr:ext cx="762000" cy="259045"/>
    <xdr:sp macro="" textlink="">
      <xdr:nvSpPr>
        <xdr:cNvPr id="346" name="定員管理の状況該当値テキスト"/>
        <xdr:cNvSpPr txBox="1"/>
      </xdr:nvSpPr>
      <xdr:spPr>
        <a:xfrm>
          <a:off x="171069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62157</xdr:rowOff>
    </xdr:from>
    <xdr:to>
      <xdr:col>77</xdr:col>
      <xdr:colOff>95250</xdr:colOff>
      <xdr:row>60</xdr:row>
      <xdr:rowOff>163757</xdr:rowOff>
    </xdr:to>
    <xdr:sp macro="" textlink="">
      <xdr:nvSpPr>
        <xdr:cNvPr id="347" name="楕円 346"/>
        <xdr:cNvSpPr/>
      </xdr:nvSpPr>
      <xdr:spPr>
        <a:xfrm>
          <a:off x="16129000" y="10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2484</xdr:rowOff>
    </xdr:from>
    <xdr:ext cx="736600" cy="259045"/>
    <xdr:sp macro="" textlink="">
      <xdr:nvSpPr>
        <xdr:cNvPr id="348" name="テキスト ボックス 347"/>
        <xdr:cNvSpPr txBox="1"/>
      </xdr:nvSpPr>
      <xdr:spPr>
        <a:xfrm>
          <a:off x="15798800" y="1011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38027</xdr:rowOff>
    </xdr:from>
    <xdr:to>
      <xdr:col>73</xdr:col>
      <xdr:colOff>44450</xdr:colOff>
      <xdr:row>60</xdr:row>
      <xdr:rowOff>139627</xdr:rowOff>
    </xdr:to>
    <xdr:sp macro="" textlink="">
      <xdr:nvSpPr>
        <xdr:cNvPr id="349" name="楕円 348"/>
        <xdr:cNvSpPr/>
      </xdr:nvSpPr>
      <xdr:spPr>
        <a:xfrm>
          <a:off x="15240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149804</xdr:rowOff>
    </xdr:from>
    <xdr:ext cx="762000" cy="259045"/>
    <xdr:sp macro="" textlink="">
      <xdr:nvSpPr>
        <xdr:cNvPr id="350" name="テキスト ボックス 349"/>
        <xdr:cNvSpPr txBox="1"/>
      </xdr:nvSpPr>
      <xdr:spPr>
        <a:xfrm>
          <a:off x="14909800" y="10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20792</xdr:rowOff>
    </xdr:from>
    <xdr:to>
      <xdr:col>68</xdr:col>
      <xdr:colOff>203200</xdr:colOff>
      <xdr:row>60</xdr:row>
      <xdr:rowOff>122392</xdr:rowOff>
    </xdr:to>
    <xdr:sp macro="" textlink="">
      <xdr:nvSpPr>
        <xdr:cNvPr id="351" name="楕円 350"/>
        <xdr:cNvSpPr/>
      </xdr:nvSpPr>
      <xdr:spPr>
        <a:xfrm>
          <a:off x="143510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132569</xdr:rowOff>
    </xdr:from>
    <xdr:ext cx="762000" cy="259045"/>
    <xdr:sp macro="" textlink="">
      <xdr:nvSpPr>
        <xdr:cNvPr id="352" name="テキスト ボックス 351"/>
        <xdr:cNvSpPr txBox="1"/>
      </xdr:nvSpPr>
      <xdr:spPr>
        <a:xfrm>
          <a:off x="14020800" y="100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38027</xdr:rowOff>
    </xdr:from>
    <xdr:to>
      <xdr:col>64</xdr:col>
      <xdr:colOff>152400</xdr:colOff>
      <xdr:row>60</xdr:row>
      <xdr:rowOff>139627</xdr:rowOff>
    </xdr:to>
    <xdr:sp macro="" textlink="">
      <xdr:nvSpPr>
        <xdr:cNvPr id="353" name="楕円 352"/>
        <xdr:cNvSpPr/>
      </xdr:nvSpPr>
      <xdr:spPr>
        <a:xfrm>
          <a:off x="13462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149804</xdr:rowOff>
    </xdr:from>
    <xdr:ext cx="762000" cy="259045"/>
    <xdr:sp macro="" textlink="">
      <xdr:nvSpPr>
        <xdr:cNvPr id="354" name="テキスト ボックス 353"/>
        <xdr:cNvSpPr txBox="1"/>
      </xdr:nvSpPr>
      <xdr:spPr>
        <a:xfrm>
          <a:off x="13131800" y="10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小中一貫校建設の際に発行した平成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年度債の元金償還が今年度から開始されたことにより、前年度に比べて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ポイント上昇したが、類似団体平均（</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18288</xdr:rowOff>
    </xdr:to>
    <xdr:cxnSp macro="">
      <xdr:nvCxnSpPr>
        <xdr:cNvPr id="385" name="直線コネクタ 384"/>
        <xdr:cNvCxnSpPr/>
      </xdr:nvCxnSpPr>
      <xdr:spPr>
        <a:xfrm>
          <a:off x="16179800" y="703326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3810</xdr:rowOff>
    </xdr:to>
    <xdr:cxnSp macro="">
      <xdr:nvCxnSpPr>
        <xdr:cNvPr id="388" name="直線コネクタ 387"/>
        <xdr:cNvCxnSpPr/>
      </xdr:nvCxnSpPr>
      <xdr:spPr>
        <a:xfrm>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40</xdr:row>
      <xdr:rowOff>155956</xdr:rowOff>
    </xdr:to>
    <xdr:cxnSp macro="">
      <xdr:nvCxnSpPr>
        <xdr:cNvPr id="391" name="直線コネクタ 390"/>
        <xdr:cNvCxnSpPr/>
      </xdr:nvCxnSpPr>
      <xdr:spPr>
        <a:xfrm>
          <a:off x="14401800" y="699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40</xdr:row>
      <xdr:rowOff>141478</xdr:rowOff>
    </xdr:to>
    <xdr:cxnSp macro="">
      <xdr:nvCxnSpPr>
        <xdr:cNvPr id="394" name="直線コネクタ 393"/>
        <xdr:cNvCxnSpPr/>
      </xdr:nvCxnSpPr>
      <xdr:spPr>
        <a:xfrm>
          <a:off x="13512800" y="69898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404" name="楕円 403"/>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05" name="公債費負担の状況該当値テキスト"/>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6" name="楕円 40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7" name="テキスト ボックス 40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8" name="楕円 407"/>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9" name="テキスト ボックス 408"/>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10" name="楕円 409"/>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11" name="テキスト ボックス 410"/>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81026</xdr:rowOff>
    </xdr:from>
    <xdr:to>
      <xdr:col>64</xdr:col>
      <xdr:colOff>152400</xdr:colOff>
      <xdr:row>41</xdr:row>
      <xdr:rowOff>11176</xdr:rowOff>
    </xdr:to>
    <xdr:sp macro="" textlink="">
      <xdr:nvSpPr>
        <xdr:cNvPr id="412" name="楕円 411"/>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21353</xdr:rowOff>
    </xdr:from>
    <xdr:ext cx="762000" cy="259045"/>
    <xdr:sp macro="" textlink="">
      <xdr:nvSpPr>
        <xdr:cNvPr id="413" name="テキスト ボックス 412"/>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ている。改善した主な要因は、公共施設整備基金等への積立による充当可能基金の増によるものである。今後も後世への負担を少しでも軽減するよう、新規事業の実施等について総点検し、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18339</xdr:rowOff>
    </xdr:from>
    <xdr:to>
      <xdr:col>72</xdr:col>
      <xdr:colOff>203200</xdr:colOff>
      <xdr:row>15</xdr:row>
      <xdr:rowOff>25095</xdr:rowOff>
    </xdr:to>
    <xdr:cxnSp macro="">
      <xdr:nvCxnSpPr>
        <xdr:cNvPr id="445" name="直線コネクタ 444"/>
        <xdr:cNvCxnSpPr/>
      </xdr:nvCxnSpPr>
      <xdr:spPr>
        <a:xfrm flipV="1">
          <a:off x="14401800" y="259008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25095</xdr:rowOff>
    </xdr:from>
    <xdr:to>
      <xdr:col>68</xdr:col>
      <xdr:colOff>152400</xdr:colOff>
      <xdr:row>16</xdr:row>
      <xdr:rowOff>140310</xdr:rowOff>
    </xdr:to>
    <xdr:cxnSp macro="">
      <xdr:nvCxnSpPr>
        <xdr:cNvPr id="448" name="直線コネクタ 447"/>
        <xdr:cNvCxnSpPr/>
      </xdr:nvCxnSpPr>
      <xdr:spPr>
        <a:xfrm flipV="1">
          <a:off x="13512800" y="2596845"/>
          <a:ext cx="889000" cy="28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51" name="フローチャート: 判断 45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2" name="テキスト ボックス 45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3" name="フローチャート: 判断 45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4" name="テキスト ボックス 45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5" name="フローチャート: 判断 45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6" name="テキスト ボックス 45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138989</xdr:rowOff>
    </xdr:from>
    <xdr:to>
      <xdr:col>73</xdr:col>
      <xdr:colOff>44450</xdr:colOff>
      <xdr:row>15</xdr:row>
      <xdr:rowOff>69139</xdr:rowOff>
    </xdr:to>
    <xdr:sp macro="" textlink="">
      <xdr:nvSpPr>
        <xdr:cNvPr id="462" name="楕円 461"/>
        <xdr:cNvSpPr/>
      </xdr:nvSpPr>
      <xdr:spPr>
        <a:xfrm>
          <a:off x="15240000" y="25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53916</xdr:rowOff>
    </xdr:from>
    <xdr:ext cx="762000" cy="259045"/>
    <xdr:sp macro="" textlink="">
      <xdr:nvSpPr>
        <xdr:cNvPr id="463" name="テキスト ボックス 462"/>
        <xdr:cNvSpPr txBox="1"/>
      </xdr:nvSpPr>
      <xdr:spPr>
        <a:xfrm>
          <a:off x="14909800" y="262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145745</xdr:rowOff>
    </xdr:from>
    <xdr:to>
      <xdr:col>68</xdr:col>
      <xdr:colOff>203200</xdr:colOff>
      <xdr:row>15</xdr:row>
      <xdr:rowOff>75895</xdr:rowOff>
    </xdr:to>
    <xdr:sp macro="" textlink="">
      <xdr:nvSpPr>
        <xdr:cNvPr id="464" name="楕円 463"/>
        <xdr:cNvSpPr/>
      </xdr:nvSpPr>
      <xdr:spPr>
        <a:xfrm>
          <a:off x="14351000" y="2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60672</xdr:rowOff>
    </xdr:from>
    <xdr:ext cx="762000" cy="259045"/>
    <xdr:sp macro="" textlink="">
      <xdr:nvSpPr>
        <xdr:cNvPr id="465" name="テキスト ボックス 464"/>
        <xdr:cNvSpPr txBox="1"/>
      </xdr:nvSpPr>
      <xdr:spPr>
        <a:xfrm>
          <a:off x="14020800" y="263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89510</xdr:rowOff>
    </xdr:from>
    <xdr:to>
      <xdr:col>64</xdr:col>
      <xdr:colOff>152400</xdr:colOff>
      <xdr:row>17</xdr:row>
      <xdr:rowOff>19660</xdr:rowOff>
    </xdr:to>
    <xdr:sp macro="" textlink="">
      <xdr:nvSpPr>
        <xdr:cNvPr id="466" name="楕円 465"/>
        <xdr:cNvSpPr/>
      </xdr:nvSpPr>
      <xdr:spPr>
        <a:xfrm>
          <a:off x="13462000" y="28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4437</xdr:rowOff>
    </xdr:from>
    <xdr:ext cx="762000" cy="259045"/>
    <xdr:sp macro="" textlink="">
      <xdr:nvSpPr>
        <xdr:cNvPr id="467" name="テキスト ボックス 466"/>
        <xdr:cNvSpPr txBox="1"/>
      </xdr:nvSpPr>
      <xdr:spPr>
        <a:xfrm>
          <a:off x="13131800" y="29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167061" cy="425758"/>
    <xdr:sp macro="" textlink="">
      <xdr:nvSpPr>
        <xdr:cNvPr id="468" name="テキスト ボックス 467"/>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8,368
8,218
44.30
5,793,013
5,147,937
431,788
3,346,093
3,737,340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人口規模に対して認定こども園等の公立の施設が多いことから、類似団体平均（</a:t>
          </a:r>
          <a:r>
            <a:rPr kumimoji="1" lang="en-US" altLang="ja-JP" sz="1100">
              <a:latin typeface="ＭＳ Ｐゴシック" panose="020B0600070205080204" pitchFamily="50" charset="-128"/>
              <a:ea typeface="ＭＳ Ｐゴシック" panose="020B0600070205080204" pitchFamily="50" charset="-128"/>
            </a:rPr>
            <a:t>23.8</a:t>
          </a:r>
          <a:r>
            <a:rPr kumimoji="1" lang="ja-JP" altLang="en-US" sz="1100">
              <a:latin typeface="ＭＳ Ｐゴシック" panose="020B0600070205080204" pitchFamily="50" charset="-128"/>
              <a:ea typeface="ＭＳ Ｐゴシック" panose="020B0600070205080204" pitchFamily="50" charset="-128"/>
            </a:rPr>
            <a:t>％）を上回っている。このようななか、現在、認定こども園の統合に向けて園舎の建設事業を進めており、新行政改革大綱に基づいた定員適正化を推進している。この目標を実現するため、組織機構の再編による合理化、民間機能の有効的な活用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92710</xdr:rowOff>
    </xdr:to>
    <xdr:cxnSp macro="">
      <xdr:nvCxnSpPr>
        <xdr:cNvPr id="66" name="直線コネクタ 65"/>
        <xdr:cNvCxnSpPr/>
      </xdr:nvCxnSpPr>
      <xdr:spPr>
        <a:xfrm flipV="1">
          <a:off x="3987800" y="62534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92710</xdr:rowOff>
    </xdr:from>
    <xdr:to>
      <xdr:col>19</xdr:col>
      <xdr:colOff>187325</xdr:colOff>
      <xdr:row>36</xdr:row>
      <xdr:rowOff>127000</xdr:rowOff>
    </xdr:to>
    <xdr:cxnSp macro="">
      <xdr:nvCxnSpPr>
        <xdr:cNvPr id="69" name="直線コネクタ 68"/>
        <xdr:cNvCxnSpPr/>
      </xdr:nvCxnSpPr>
      <xdr:spPr>
        <a:xfrm flipV="1">
          <a:off x="3098800" y="6264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146050</xdr:rowOff>
    </xdr:to>
    <xdr:cxnSp macro="">
      <xdr:nvCxnSpPr>
        <xdr:cNvPr id="72" name="直線コネクタ 71"/>
        <xdr:cNvCxnSpPr/>
      </xdr:nvCxnSpPr>
      <xdr:spPr>
        <a:xfrm flipV="1">
          <a:off x="2209800" y="629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123190</xdr:rowOff>
    </xdr:from>
    <xdr:to>
      <xdr:col>11</xdr:col>
      <xdr:colOff>9525</xdr:colOff>
      <xdr:row>36</xdr:row>
      <xdr:rowOff>146050</xdr:rowOff>
    </xdr:to>
    <xdr:cxnSp macro="">
      <xdr:nvCxnSpPr>
        <xdr:cNvPr id="75" name="直線コネクタ 74"/>
        <xdr:cNvCxnSpPr/>
      </xdr:nvCxnSpPr>
      <xdr:spPr>
        <a:xfrm>
          <a:off x="1320800" y="6295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128287</xdr:rowOff>
    </xdr:from>
    <xdr:ext cx="736600" cy="259045"/>
    <xdr:sp macro="" textlink="">
      <xdr:nvSpPr>
        <xdr:cNvPr id="88" name="テキスト ボックス 87"/>
        <xdr:cNvSpPr txBox="1"/>
      </xdr:nvSpPr>
      <xdr:spPr>
        <a:xfrm>
          <a:off x="3606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1" name="楕円 90"/>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10177</xdr:rowOff>
    </xdr:from>
    <xdr:ext cx="762000" cy="259045"/>
    <xdr:sp macro="" textlink="">
      <xdr:nvSpPr>
        <xdr:cNvPr id="92" name="テキスト ボックス 91"/>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72390</xdr:rowOff>
    </xdr:from>
    <xdr:to>
      <xdr:col>6</xdr:col>
      <xdr:colOff>171450</xdr:colOff>
      <xdr:row>37</xdr:row>
      <xdr:rowOff>2540</xdr:rowOff>
    </xdr:to>
    <xdr:sp macro="" textlink="">
      <xdr:nvSpPr>
        <xdr:cNvPr id="93" name="楕円 92"/>
        <xdr:cNvSpPr/>
      </xdr:nvSpPr>
      <xdr:spPr>
        <a:xfrm>
          <a:off x="1270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158767</xdr:rowOff>
    </xdr:from>
    <xdr:ext cx="762000" cy="259045"/>
    <xdr:sp macro="" textlink="">
      <xdr:nvSpPr>
        <xdr:cNvPr id="94" name="テキスト ボックス 93"/>
        <xdr:cNvSpPr txBox="1"/>
      </xdr:nvSpPr>
      <xdr:spPr>
        <a:xfrm>
          <a:off x="939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前年度とほぼ変わらないが、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ポイント改善し、類似団体平均（</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今後も引き続き効率的な委託業務の実施など、物件費全体の削減を推進していく。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40132</xdr:rowOff>
    </xdr:to>
    <xdr:cxnSp macro="">
      <xdr:nvCxnSpPr>
        <xdr:cNvPr id="124" name="直線コネクタ 123"/>
        <xdr:cNvCxnSpPr/>
      </xdr:nvCxnSpPr>
      <xdr:spPr>
        <a:xfrm flipV="1">
          <a:off x="15671800" y="2774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90424</xdr:rowOff>
    </xdr:to>
    <xdr:cxnSp macro="">
      <xdr:nvCxnSpPr>
        <xdr:cNvPr id="127" name="直線コネクタ 126"/>
        <xdr:cNvCxnSpPr/>
      </xdr:nvCxnSpPr>
      <xdr:spPr>
        <a:xfrm flipV="1">
          <a:off x="14782800" y="2783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108712</xdr:rowOff>
    </xdr:to>
    <xdr:cxnSp macro="">
      <xdr:nvCxnSpPr>
        <xdr:cNvPr id="130" name="直線コネクタ 129"/>
        <xdr:cNvCxnSpPr/>
      </xdr:nvCxnSpPr>
      <xdr:spPr>
        <a:xfrm flipV="1">
          <a:off x="13893800" y="2833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168148</xdr:rowOff>
    </xdr:to>
    <xdr:cxnSp macro="">
      <xdr:nvCxnSpPr>
        <xdr:cNvPr id="133" name="直線コネクタ 132"/>
        <xdr:cNvCxnSpPr/>
      </xdr:nvCxnSpPr>
      <xdr:spPr>
        <a:xfrm flipV="1">
          <a:off x="13004800" y="2851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3" name="楕円 142"/>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4"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5" name="楕円 144"/>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6" name="テキスト ボックス 145"/>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7" name="楕円 146"/>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8" name="テキスト ボックス 147"/>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49" name="楕円 148"/>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50" name="テキスト ボックス 149"/>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1" name="楕円 150"/>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2" name="テキスト ボックス 151"/>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ポイント上回っている。扶助費全体では前年度（</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ポイント増加した。主な要因としては、昨年まで経常一般財源としていた成田国際空港周辺対策交付金を今年度から臨時の一般財源としたことによるものである。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今後は、少子高齢化の進行に伴い社会保障関連費の増加が見込まれるため、資格審査等の適正化や各種手当への独自加算等の見直しを進めていく事で、財政を圧迫する上昇傾向に歯止めをかけるよう努める。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81280</xdr:rowOff>
    </xdr:to>
    <xdr:cxnSp macro="">
      <xdr:nvCxnSpPr>
        <xdr:cNvPr id="183" name="直線コネクタ 182"/>
        <xdr:cNvCxnSpPr/>
      </xdr:nvCxnSpPr>
      <xdr:spPr>
        <a:xfrm>
          <a:off x="3987800" y="9591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57</xdr:row>
      <xdr:rowOff>138430</xdr:rowOff>
    </xdr:to>
    <xdr:cxnSp macro="">
      <xdr:nvCxnSpPr>
        <xdr:cNvPr id="186" name="直線コネクタ 185"/>
        <xdr:cNvCxnSpPr/>
      </xdr:nvCxnSpPr>
      <xdr:spPr>
        <a:xfrm flipV="1">
          <a:off x="3098800" y="95910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92710</xdr:rowOff>
    </xdr:from>
    <xdr:to>
      <xdr:col>15</xdr:col>
      <xdr:colOff>98425</xdr:colOff>
      <xdr:row>57</xdr:row>
      <xdr:rowOff>138430</xdr:rowOff>
    </xdr:to>
    <xdr:cxnSp macro="">
      <xdr:nvCxnSpPr>
        <xdr:cNvPr id="189" name="直線コネクタ 188"/>
        <xdr:cNvCxnSpPr/>
      </xdr:nvCxnSpPr>
      <xdr:spPr>
        <a:xfrm>
          <a:off x="2209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57</xdr:row>
      <xdr:rowOff>92710</xdr:rowOff>
    </xdr:to>
    <xdr:cxnSp macro="">
      <xdr:nvCxnSpPr>
        <xdr:cNvPr id="192" name="直線コネクタ 191"/>
        <xdr:cNvCxnSpPr/>
      </xdr:nvCxnSpPr>
      <xdr:spPr>
        <a:xfrm>
          <a:off x="1320800" y="9705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2" name="楕円 201"/>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2557</xdr:rowOff>
    </xdr:from>
    <xdr:ext cx="762000" cy="259045"/>
    <xdr:sp macro="" textlink="">
      <xdr:nvSpPr>
        <xdr:cNvPr id="203" name="扶助費該当値テキスト"/>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4" name="楕円 203"/>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5" name="テキスト ボックス 204"/>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87630</xdr:rowOff>
    </xdr:from>
    <xdr:to>
      <xdr:col>15</xdr:col>
      <xdr:colOff>149225</xdr:colOff>
      <xdr:row>58</xdr:row>
      <xdr:rowOff>17780</xdr:rowOff>
    </xdr:to>
    <xdr:sp macro="" textlink="">
      <xdr:nvSpPr>
        <xdr:cNvPr id="206" name="楕円 205"/>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2557</xdr:rowOff>
    </xdr:from>
    <xdr:ext cx="762000" cy="259045"/>
    <xdr:sp macro="" textlink="">
      <xdr:nvSpPr>
        <xdr:cNvPr id="207" name="テキスト ボックス 206"/>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08" name="楕円 207"/>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09" name="テキスト ボックス 208"/>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0" name="楕円 209"/>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1" name="テキスト ボックス 210"/>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その他に係る経常収支比率は、類似団体平均（</a:t>
          </a:r>
          <a:r>
            <a:rPr kumimoji="1" lang="en-US" altLang="ja-JP" sz="1100">
              <a:latin typeface="ＭＳ Ｐゴシック" panose="020B0600070205080204" pitchFamily="50" charset="-128"/>
              <a:ea typeface="ＭＳ Ｐゴシック" panose="020B0600070205080204" pitchFamily="50" charset="-128"/>
            </a:rPr>
            <a:t>12.9</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％上回っている。前年度と比較すると</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ポイント増加した。主な要因としては、昨年まで経常一般財源としていた成田国際空港周辺対策交付金を今年度から臨時の一般財源としたことによるものである。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介護保険特別会計、後期高齢者医療特別会計への繰出金が、ますます大きな負担となることが危惧されるため、国民健康保険特別会計も含め、保険税の適正化を図るなど普通会計の負担額を減らしていくよ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35560</xdr:rowOff>
    </xdr:to>
    <xdr:cxnSp macro="">
      <xdr:nvCxnSpPr>
        <xdr:cNvPr id="244" name="直線コネクタ 243"/>
        <xdr:cNvCxnSpPr/>
      </xdr:nvCxnSpPr>
      <xdr:spPr>
        <a:xfrm>
          <a:off x="15671800" y="9918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157480</xdr:rowOff>
    </xdr:to>
    <xdr:cxnSp macro="">
      <xdr:nvCxnSpPr>
        <xdr:cNvPr id="247" name="直線コネクタ 246"/>
        <xdr:cNvCxnSpPr/>
      </xdr:nvCxnSpPr>
      <xdr:spPr>
        <a:xfrm flipV="1">
          <a:off x="14782800" y="991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24130</xdr:rowOff>
    </xdr:to>
    <xdr:cxnSp macro="">
      <xdr:nvCxnSpPr>
        <xdr:cNvPr id="250" name="直線コネクタ 249"/>
        <xdr:cNvCxnSpPr/>
      </xdr:nvCxnSpPr>
      <xdr:spPr>
        <a:xfrm flipV="1">
          <a:off x="13893800" y="1010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59</xdr:row>
      <xdr:rowOff>24130</xdr:rowOff>
    </xdr:to>
    <xdr:cxnSp macro="">
      <xdr:nvCxnSpPr>
        <xdr:cNvPr id="253" name="直線コネクタ 252"/>
        <xdr:cNvCxnSpPr/>
      </xdr:nvCxnSpPr>
      <xdr:spPr>
        <a:xfrm>
          <a:off x="13004800" y="1004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5" name="楕円 264"/>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6" name="テキスト ボックス 265"/>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67" name="楕円 266"/>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68" name="テキスト ボックス 267"/>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69" name="楕円 268"/>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0" name="テキスト ボックス 269"/>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1" name="楕円 270"/>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2" name="テキスト ボックス 271"/>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補助費等に係る経常収支比率は、類似団体平均（</a:t>
          </a:r>
          <a:r>
            <a:rPr kumimoji="1" lang="en-US" altLang="ja-JP" sz="1100">
              <a:latin typeface="ＭＳ Ｐゴシック" panose="020B0600070205080204" pitchFamily="50" charset="-128"/>
              <a:ea typeface="ＭＳ Ｐゴシック" panose="020B0600070205080204" pitchFamily="50" charset="-128"/>
            </a:rPr>
            <a:t>14.1</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ポイント上回っており、前年度と比較すると、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主な要因としては、昨年まで経常一般財源としていた成田国際空港周辺対策交付金を今年度から臨時の一般財源としたことによるものである。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現在、補助費等の増を抑制するため、新行政改革大綱において単独補助金の見直しを課題としており、補助金の整理合理化を推進している。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152146</xdr:rowOff>
    </xdr:to>
    <xdr:cxnSp macro="">
      <xdr:nvCxnSpPr>
        <xdr:cNvPr id="302" name="直線コネクタ 301"/>
        <xdr:cNvCxnSpPr/>
      </xdr:nvCxnSpPr>
      <xdr:spPr>
        <a:xfrm>
          <a:off x="15671800" y="6450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106426</xdr:rowOff>
    </xdr:to>
    <xdr:cxnSp macro="">
      <xdr:nvCxnSpPr>
        <xdr:cNvPr id="305" name="直線コネクタ 304"/>
        <xdr:cNvCxnSpPr/>
      </xdr:nvCxnSpPr>
      <xdr:spPr>
        <a:xfrm>
          <a:off x="14782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33274</xdr:rowOff>
    </xdr:to>
    <xdr:cxnSp macro="">
      <xdr:nvCxnSpPr>
        <xdr:cNvPr id="308" name="直線コネクタ 307"/>
        <xdr:cNvCxnSpPr/>
      </xdr:nvCxnSpPr>
      <xdr:spPr>
        <a:xfrm flipV="1">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33274</xdr:rowOff>
    </xdr:to>
    <xdr:cxnSp macro="">
      <xdr:nvCxnSpPr>
        <xdr:cNvPr id="311" name="直線コネクタ 310"/>
        <xdr:cNvCxnSpPr/>
      </xdr:nvCxnSpPr>
      <xdr:spPr>
        <a:xfrm>
          <a:off x="13004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1" name="楕円 320"/>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2"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3" name="楕円 322"/>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4" name="テキスト ボックス 323"/>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5" name="楕円 324"/>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6" name="テキスト ボックス 32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7" name="楕円 326"/>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8" name="テキスト ボックス 327"/>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9" name="楕円 328"/>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0" name="テキスト ボックス 32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従来からの起債抑制により、類似団体平均（</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％）を大きく下回っている。前年度と比較すると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ポイント増加したが、この要因としては、昨年まで経常一般財源としていた成田国際空港周辺対策交付金を今年度から臨時の一般財源としたことによるものである。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今後も将来的な負担に十分留意しつつ、過度に起債に依存することのないよう財政運営を行う。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161289</xdr:rowOff>
    </xdr:to>
    <xdr:cxnSp macro="">
      <xdr:nvCxnSpPr>
        <xdr:cNvPr id="360" name="直線コネクタ 359"/>
        <xdr:cNvCxnSpPr/>
      </xdr:nvCxnSpPr>
      <xdr:spPr>
        <a:xfrm>
          <a:off x="3987800" y="12988036"/>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133858</xdr:rowOff>
    </xdr:to>
    <xdr:cxnSp macro="">
      <xdr:nvCxnSpPr>
        <xdr:cNvPr id="363" name="直線コネクタ 362"/>
        <xdr:cNvCxnSpPr/>
      </xdr:nvCxnSpPr>
      <xdr:spPr>
        <a:xfrm flipV="1">
          <a:off x="3098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101854</xdr:rowOff>
    </xdr:from>
    <xdr:to>
      <xdr:col>15</xdr:col>
      <xdr:colOff>98425</xdr:colOff>
      <xdr:row>75</xdr:row>
      <xdr:rowOff>133858</xdr:rowOff>
    </xdr:to>
    <xdr:cxnSp macro="">
      <xdr:nvCxnSpPr>
        <xdr:cNvPr id="366" name="直線コネクタ 365"/>
        <xdr:cNvCxnSpPr/>
      </xdr:nvCxnSpPr>
      <xdr:spPr>
        <a:xfrm>
          <a:off x="2209800" y="12960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88138</xdr:rowOff>
    </xdr:from>
    <xdr:to>
      <xdr:col>11</xdr:col>
      <xdr:colOff>9525</xdr:colOff>
      <xdr:row>75</xdr:row>
      <xdr:rowOff>101854</xdr:rowOff>
    </xdr:to>
    <xdr:cxnSp macro="">
      <xdr:nvCxnSpPr>
        <xdr:cNvPr id="369" name="直線コネクタ 368"/>
        <xdr:cNvCxnSpPr/>
      </xdr:nvCxnSpPr>
      <xdr:spPr>
        <a:xfrm>
          <a:off x="1320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9" name="楕円 378"/>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0"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1" name="楕円 380"/>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2" name="テキスト ボックス 381"/>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83" name="楕円 382"/>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84" name="テキスト ボックス 383"/>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85" name="楕円 384"/>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86" name="テキスト ボックス 385"/>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37338</xdr:rowOff>
    </xdr:from>
    <xdr:to>
      <xdr:col>6</xdr:col>
      <xdr:colOff>171450</xdr:colOff>
      <xdr:row>75</xdr:row>
      <xdr:rowOff>138938</xdr:rowOff>
    </xdr:to>
    <xdr:sp macro="" textlink="">
      <xdr:nvSpPr>
        <xdr:cNvPr id="387" name="楕円 386"/>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149115</xdr:rowOff>
    </xdr:from>
    <xdr:ext cx="762000" cy="259045"/>
    <xdr:sp macro="" textlink="">
      <xdr:nvSpPr>
        <xdr:cNvPr id="388" name="テキスト ボックス 387"/>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公債費以外の経常収支比率は、類似団体平均（</a:t>
          </a:r>
          <a:r>
            <a:rPr kumimoji="1" lang="en-US" altLang="ja-JP" sz="1100">
              <a:latin typeface="ＭＳ Ｐゴシック" panose="020B0600070205080204" pitchFamily="50" charset="-128"/>
              <a:ea typeface="ＭＳ Ｐゴシック" panose="020B0600070205080204" pitchFamily="50" charset="-128"/>
            </a:rPr>
            <a:t>67.4</a:t>
          </a:r>
          <a:r>
            <a:rPr kumimoji="1" lang="ja-JP" altLang="en-US" sz="1100">
              <a:latin typeface="ＭＳ Ｐゴシック" panose="020B0600070205080204" pitchFamily="50" charset="-128"/>
              <a:ea typeface="ＭＳ Ｐゴシック" panose="020B0600070205080204" pitchFamily="50" charset="-128"/>
            </a:rPr>
            <a:t>％）を上回っている。主な要因としては、昨年まで経常一般財源としていた成田国際空港周辺対策交付金を今年度から臨時の一般財源としたことによるものである。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今後は、新行政改革大綱に掲げる定員適正化を推進して経常経費の削減に努める。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156392</xdr:rowOff>
    </xdr:from>
    <xdr:to>
      <xdr:col>82</xdr:col>
      <xdr:colOff>107950</xdr:colOff>
      <xdr:row>77</xdr:row>
      <xdr:rowOff>40458</xdr:rowOff>
    </xdr:to>
    <xdr:cxnSp macro="">
      <xdr:nvCxnSpPr>
        <xdr:cNvPr id="423" name="直線コネクタ 422"/>
        <xdr:cNvCxnSpPr/>
      </xdr:nvCxnSpPr>
      <xdr:spPr>
        <a:xfrm>
          <a:off x="15671800" y="131865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156392</xdr:rowOff>
    </xdr:from>
    <xdr:to>
      <xdr:col>78</xdr:col>
      <xdr:colOff>69850</xdr:colOff>
      <xdr:row>77</xdr:row>
      <xdr:rowOff>115570</xdr:rowOff>
    </xdr:to>
    <xdr:cxnSp macro="">
      <xdr:nvCxnSpPr>
        <xdr:cNvPr id="426" name="直線コネクタ 425"/>
        <xdr:cNvCxnSpPr/>
      </xdr:nvCxnSpPr>
      <xdr:spPr>
        <a:xfrm flipV="1">
          <a:off x="14782800" y="1318659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161289</xdr:rowOff>
    </xdr:to>
    <xdr:cxnSp macro="">
      <xdr:nvCxnSpPr>
        <xdr:cNvPr id="429" name="直線コネクタ 428"/>
        <xdr:cNvCxnSpPr/>
      </xdr:nvCxnSpPr>
      <xdr:spPr>
        <a:xfrm flipV="1">
          <a:off x="13893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95976</xdr:rowOff>
    </xdr:from>
    <xdr:to>
      <xdr:col>69</xdr:col>
      <xdr:colOff>92075</xdr:colOff>
      <xdr:row>77</xdr:row>
      <xdr:rowOff>161289</xdr:rowOff>
    </xdr:to>
    <xdr:cxnSp macro="">
      <xdr:nvCxnSpPr>
        <xdr:cNvPr id="432" name="直線コネクタ 431"/>
        <xdr:cNvCxnSpPr/>
      </xdr:nvCxnSpPr>
      <xdr:spPr>
        <a:xfrm>
          <a:off x="13004800" y="1329762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161108</xdr:rowOff>
    </xdr:from>
    <xdr:to>
      <xdr:col>82</xdr:col>
      <xdr:colOff>158750</xdr:colOff>
      <xdr:row>77</xdr:row>
      <xdr:rowOff>91258</xdr:rowOff>
    </xdr:to>
    <xdr:sp macro="" textlink="">
      <xdr:nvSpPr>
        <xdr:cNvPr id="442" name="楕円 441"/>
        <xdr:cNvSpPr/>
      </xdr:nvSpPr>
      <xdr:spPr>
        <a:xfrm>
          <a:off x="164592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133185</xdr:rowOff>
    </xdr:from>
    <xdr:ext cx="762000" cy="259045"/>
    <xdr:sp macro="" textlink="">
      <xdr:nvSpPr>
        <xdr:cNvPr id="443" name="公債費以外該当値テキスト"/>
        <xdr:cNvSpPr txBox="1"/>
      </xdr:nvSpPr>
      <xdr:spPr>
        <a:xfrm>
          <a:off x="165989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105592</xdr:rowOff>
    </xdr:from>
    <xdr:to>
      <xdr:col>78</xdr:col>
      <xdr:colOff>120650</xdr:colOff>
      <xdr:row>77</xdr:row>
      <xdr:rowOff>35742</xdr:rowOff>
    </xdr:to>
    <xdr:sp macro="" textlink="">
      <xdr:nvSpPr>
        <xdr:cNvPr id="444" name="楕円 443"/>
        <xdr:cNvSpPr/>
      </xdr:nvSpPr>
      <xdr:spPr>
        <a:xfrm>
          <a:off x="15621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20519</xdr:rowOff>
    </xdr:from>
    <xdr:ext cx="736600" cy="259045"/>
    <xdr:sp macro="" textlink="">
      <xdr:nvSpPr>
        <xdr:cNvPr id="445" name="テキスト ボックス 444"/>
        <xdr:cNvSpPr txBox="1"/>
      </xdr:nvSpPr>
      <xdr:spPr>
        <a:xfrm>
          <a:off x="15290800" y="1322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6" name="楕円 445"/>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7" name="テキスト ボックス 446"/>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8" name="楕円 447"/>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9" name="テキスト ボックス 448"/>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45176</xdr:rowOff>
    </xdr:from>
    <xdr:to>
      <xdr:col>65</xdr:col>
      <xdr:colOff>53975</xdr:colOff>
      <xdr:row>77</xdr:row>
      <xdr:rowOff>146776</xdr:rowOff>
    </xdr:to>
    <xdr:sp macro="" textlink="">
      <xdr:nvSpPr>
        <xdr:cNvPr id="450" name="楕円 449"/>
        <xdr:cNvSpPr/>
      </xdr:nvSpPr>
      <xdr:spPr>
        <a:xfrm>
          <a:off x="12954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131553</xdr:rowOff>
    </xdr:from>
    <xdr:ext cx="762000" cy="259045"/>
    <xdr:sp macro="" textlink="">
      <xdr:nvSpPr>
        <xdr:cNvPr id="451" name="テキスト ボックス 450"/>
        <xdr:cNvSpPr txBox="1"/>
      </xdr:nvSpPr>
      <xdr:spPr>
        <a:xfrm>
          <a:off x="12623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38718</xdr:rowOff>
    </xdr:from>
    <xdr:to>
      <xdr:col>29</xdr:col>
      <xdr:colOff>127000</xdr:colOff>
      <xdr:row>18</xdr:row>
      <xdr:rowOff>61742</xdr:rowOff>
    </xdr:to>
    <xdr:cxnSp macro="">
      <xdr:nvCxnSpPr>
        <xdr:cNvPr id="48" name="直線コネクタ 47"/>
        <xdr:cNvCxnSpPr/>
      </xdr:nvCxnSpPr>
      <xdr:spPr bwMode="auto">
        <a:xfrm flipV="1">
          <a:off x="5003800" y="3172443"/>
          <a:ext cx="6477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61742</xdr:rowOff>
    </xdr:from>
    <xdr:to>
      <xdr:col>26</xdr:col>
      <xdr:colOff>50800</xdr:colOff>
      <xdr:row>18</xdr:row>
      <xdr:rowOff>132343</xdr:rowOff>
    </xdr:to>
    <xdr:cxnSp macro="">
      <xdr:nvCxnSpPr>
        <xdr:cNvPr id="51" name="直線コネクタ 50"/>
        <xdr:cNvCxnSpPr/>
      </xdr:nvCxnSpPr>
      <xdr:spPr bwMode="auto">
        <a:xfrm flipV="1">
          <a:off x="4305300" y="3195467"/>
          <a:ext cx="698500" cy="70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132343</xdr:rowOff>
    </xdr:from>
    <xdr:to>
      <xdr:col>22</xdr:col>
      <xdr:colOff>114300</xdr:colOff>
      <xdr:row>18</xdr:row>
      <xdr:rowOff>145767</xdr:rowOff>
    </xdr:to>
    <xdr:cxnSp macro="">
      <xdr:nvCxnSpPr>
        <xdr:cNvPr id="54" name="直線コネクタ 53"/>
        <xdr:cNvCxnSpPr/>
      </xdr:nvCxnSpPr>
      <xdr:spPr bwMode="auto">
        <a:xfrm flipV="1">
          <a:off x="3606800" y="3266068"/>
          <a:ext cx="698500" cy="1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145767</xdr:rowOff>
    </xdr:from>
    <xdr:to>
      <xdr:col>18</xdr:col>
      <xdr:colOff>177800</xdr:colOff>
      <xdr:row>18</xdr:row>
      <xdr:rowOff>164000</xdr:rowOff>
    </xdr:to>
    <xdr:cxnSp macro="">
      <xdr:nvCxnSpPr>
        <xdr:cNvPr id="57" name="直線コネクタ 56"/>
        <xdr:cNvCxnSpPr/>
      </xdr:nvCxnSpPr>
      <xdr:spPr bwMode="auto">
        <a:xfrm flipV="1">
          <a:off x="2908300" y="3279492"/>
          <a:ext cx="698500" cy="1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159368</xdr:rowOff>
    </xdr:from>
    <xdr:to>
      <xdr:col>29</xdr:col>
      <xdr:colOff>177800</xdr:colOff>
      <xdr:row>18</xdr:row>
      <xdr:rowOff>89518</xdr:rowOff>
    </xdr:to>
    <xdr:sp macro="" textlink="">
      <xdr:nvSpPr>
        <xdr:cNvPr id="67" name="楕円 66"/>
        <xdr:cNvSpPr/>
      </xdr:nvSpPr>
      <xdr:spPr bwMode="auto">
        <a:xfrm>
          <a:off x="5600700" y="312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131445</xdr:rowOff>
    </xdr:from>
    <xdr:ext cx="762000" cy="259045"/>
    <xdr:sp macro="" textlink="">
      <xdr:nvSpPr>
        <xdr:cNvPr id="68" name="人口1人当たり決算額の推移該当値テキスト130"/>
        <xdr:cNvSpPr txBox="1"/>
      </xdr:nvSpPr>
      <xdr:spPr>
        <a:xfrm>
          <a:off x="5740400" y="30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10942</xdr:rowOff>
    </xdr:from>
    <xdr:to>
      <xdr:col>26</xdr:col>
      <xdr:colOff>101600</xdr:colOff>
      <xdr:row>18</xdr:row>
      <xdr:rowOff>112542</xdr:rowOff>
    </xdr:to>
    <xdr:sp macro="" textlink="">
      <xdr:nvSpPr>
        <xdr:cNvPr id="69" name="楕円 68"/>
        <xdr:cNvSpPr/>
      </xdr:nvSpPr>
      <xdr:spPr bwMode="auto">
        <a:xfrm>
          <a:off x="4953000" y="314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97319</xdr:rowOff>
    </xdr:from>
    <xdr:ext cx="736600" cy="259045"/>
    <xdr:sp macro="" textlink="">
      <xdr:nvSpPr>
        <xdr:cNvPr id="70" name="テキスト ボックス 69"/>
        <xdr:cNvSpPr txBox="1"/>
      </xdr:nvSpPr>
      <xdr:spPr>
        <a:xfrm>
          <a:off x="4622800" y="3231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81543</xdr:rowOff>
    </xdr:from>
    <xdr:to>
      <xdr:col>22</xdr:col>
      <xdr:colOff>165100</xdr:colOff>
      <xdr:row>19</xdr:row>
      <xdr:rowOff>11693</xdr:rowOff>
    </xdr:to>
    <xdr:sp macro="" textlink="">
      <xdr:nvSpPr>
        <xdr:cNvPr id="71" name="楕円 70"/>
        <xdr:cNvSpPr/>
      </xdr:nvSpPr>
      <xdr:spPr bwMode="auto">
        <a:xfrm>
          <a:off x="4254500" y="321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167920</xdr:rowOff>
    </xdr:from>
    <xdr:ext cx="762000" cy="259045"/>
    <xdr:sp macro="" textlink="">
      <xdr:nvSpPr>
        <xdr:cNvPr id="72" name="テキスト ボックス 71"/>
        <xdr:cNvSpPr txBox="1"/>
      </xdr:nvSpPr>
      <xdr:spPr>
        <a:xfrm>
          <a:off x="3924300" y="33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94966</xdr:rowOff>
    </xdr:from>
    <xdr:to>
      <xdr:col>19</xdr:col>
      <xdr:colOff>38100</xdr:colOff>
      <xdr:row>19</xdr:row>
      <xdr:rowOff>25116</xdr:rowOff>
    </xdr:to>
    <xdr:sp macro="" textlink="">
      <xdr:nvSpPr>
        <xdr:cNvPr id="73" name="楕円 72"/>
        <xdr:cNvSpPr/>
      </xdr:nvSpPr>
      <xdr:spPr bwMode="auto">
        <a:xfrm>
          <a:off x="3556000" y="322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9894</xdr:rowOff>
    </xdr:from>
    <xdr:ext cx="762000" cy="259045"/>
    <xdr:sp macro="" textlink="">
      <xdr:nvSpPr>
        <xdr:cNvPr id="74" name="テキスト ボックス 73"/>
        <xdr:cNvSpPr txBox="1"/>
      </xdr:nvSpPr>
      <xdr:spPr>
        <a:xfrm>
          <a:off x="3225800" y="331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113200</xdr:rowOff>
    </xdr:from>
    <xdr:to>
      <xdr:col>15</xdr:col>
      <xdr:colOff>101600</xdr:colOff>
      <xdr:row>19</xdr:row>
      <xdr:rowOff>43350</xdr:rowOff>
    </xdr:to>
    <xdr:sp macro="" textlink="">
      <xdr:nvSpPr>
        <xdr:cNvPr id="75" name="楕円 74"/>
        <xdr:cNvSpPr/>
      </xdr:nvSpPr>
      <xdr:spPr bwMode="auto">
        <a:xfrm>
          <a:off x="2857500" y="324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28127</xdr:rowOff>
    </xdr:from>
    <xdr:ext cx="762000" cy="259045"/>
    <xdr:sp macro="" textlink="">
      <xdr:nvSpPr>
        <xdr:cNvPr id="76" name="テキスト ボックス 75"/>
        <xdr:cNvSpPr txBox="1"/>
      </xdr:nvSpPr>
      <xdr:spPr>
        <a:xfrm>
          <a:off x="2527300" y="333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213640</xdr:rowOff>
    </xdr:from>
    <xdr:to>
      <xdr:col>29</xdr:col>
      <xdr:colOff>127000</xdr:colOff>
      <xdr:row>35</xdr:row>
      <xdr:rowOff>218367</xdr:rowOff>
    </xdr:to>
    <xdr:cxnSp macro="">
      <xdr:nvCxnSpPr>
        <xdr:cNvPr id="107" name="直線コネクタ 106"/>
        <xdr:cNvCxnSpPr/>
      </xdr:nvCxnSpPr>
      <xdr:spPr bwMode="auto">
        <a:xfrm flipV="1">
          <a:off x="5003800" y="6823990"/>
          <a:ext cx="647700" cy="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218367</xdr:rowOff>
    </xdr:from>
    <xdr:to>
      <xdr:col>26</xdr:col>
      <xdr:colOff>50800</xdr:colOff>
      <xdr:row>35</xdr:row>
      <xdr:rowOff>239645</xdr:rowOff>
    </xdr:to>
    <xdr:cxnSp macro="">
      <xdr:nvCxnSpPr>
        <xdr:cNvPr id="110" name="直線コネクタ 109"/>
        <xdr:cNvCxnSpPr/>
      </xdr:nvCxnSpPr>
      <xdr:spPr bwMode="auto">
        <a:xfrm flipV="1">
          <a:off x="4305300" y="6828717"/>
          <a:ext cx="698500" cy="2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239645</xdr:rowOff>
    </xdr:from>
    <xdr:to>
      <xdr:col>22</xdr:col>
      <xdr:colOff>114300</xdr:colOff>
      <xdr:row>35</xdr:row>
      <xdr:rowOff>268101</xdr:rowOff>
    </xdr:to>
    <xdr:cxnSp macro="">
      <xdr:nvCxnSpPr>
        <xdr:cNvPr id="113" name="直線コネクタ 112"/>
        <xdr:cNvCxnSpPr/>
      </xdr:nvCxnSpPr>
      <xdr:spPr bwMode="auto">
        <a:xfrm flipV="1">
          <a:off x="3606800" y="6849995"/>
          <a:ext cx="698500" cy="2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268101</xdr:rowOff>
    </xdr:from>
    <xdr:to>
      <xdr:col>18</xdr:col>
      <xdr:colOff>177800</xdr:colOff>
      <xdr:row>35</xdr:row>
      <xdr:rowOff>274182</xdr:rowOff>
    </xdr:to>
    <xdr:cxnSp macro="">
      <xdr:nvCxnSpPr>
        <xdr:cNvPr id="116" name="直線コネクタ 115"/>
        <xdr:cNvCxnSpPr/>
      </xdr:nvCxnSpPr>
      <xdr:spPr bwMode="auto">
        <a:xfrm flipV="1">
          <a:off x="2908300" y="6878451"/>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162840</xdr:rowOff>
    </xdr:from>
    <xdr:to>
      <xdr:col>29</xdr:col>
      <xdr:colOff>177800</xdr:colOff>
      <xdr:row>35</xdr:row>
      <xdr:rowOff>264440</xdr:rowOff>
    </xdr:to>
    <xdr:sp macro="" textlink="">
      <xdr:nvSpPr>
        <xdr:cNvPr id="126" name="楕円 125"/>
        <xdr:cNvSpPr/>
      </xdr:nvSpPr>
      <xdr:spPr bwMode="auto">
        <a:xfrm>
          <a:off x="5600700" y="677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134917</xdr:rowOff>
    </xdr:from>
    <xdr:ext cx="762000" cy="259045"/>
    <xdr:sp macro="" textlink="">
      <xdr:nvSpPr>
        <xdr:cNvPr id="127" name="人口1人当たり決算額の推移該当値テキスト445"/>
        <xdr:cNvSpPr txBox="1"/>
      </xdr:nvSpPr>
      <xdr:spPr>
        <a:xfrm>
          <a:off x="5740400" y="67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167567</xdr:rowOff>
    </xdr:from>
    <xdr:to>
      <xdr:col>26</xdr:col>
      <xdr:colOff>101600</xdr:colOff>
      <xdr:row>35</xdr:row>
      <xdr:rowOff>269167</xdr:rowOff>
    </xdr:to>
    <xdr:sp macro="" textlink="">
      <xdr:nvSpPr>
        <xdr:cNvPr id="128" name="楕円 127"/>
        <xdr:cNvSpPr/>
      </xdr:nvSpPr>
      <xdr:spPr bwMode="auto">
        <a:xfrm>
          <a:off x="4953000" y="677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253944</xdr:rowOff>
    </xdr:from>
    <xdr:ext cx="736600" cy="259045"/>
    <xdr:sp macro="" textlink="">
      <xdr:nvSpPr>
        <xdr:cNvPr id="129" name="テキスト ボックス 128"/>
        <xdr:cNvSpPr txBox="1"/>
      </xdr:nvSpPr>
      <xdr:spPr>
        <a:xfrm>
          <a:off x="4622800" y="686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188845</xdr:rowOff>
    </xdr:from>
    <xdr:to>
      <xdr:col>22</xdr:col>
      <xdr:colOff>165100</xdr:colOff>
      <xdr:row>35</xdr:row>
      <xdr:rowOff>290445</xdr:rowOff>
    </xdr:to>
    <xdr:sp macro="" textlink="">
      <xdr:nvSpPr>
        <xdr:cNvPr id="130" name="楕円 129"/>
        <xdr:cNvSpPr/>
      </xdr:nvSpPr>
      <xdr:spPr bwMode="auto">
        <a:xfrm>
          <a:off x="4254500" y="679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275222</xdr:rowOff>
    </xdr:from>
    <xdr:ext cx="762000" cy="259045"/>
    <xdr:sp macro="" textlink="">
      <xdr:nvSpPr>
        <xdr:cNvPr id="131" name="テキスト ボックス 130"/>
        <xdr:cNvSpPr txBox="1"/>
      </xdr:nvSpPr>
      <xdr:spPr>
        <a:xfrm>
          <a:off x="3924300" y="688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217301</xdr:rowOff>
    </xdr:from>
    <xdr:to>
      <xdr:col>19</xdr:col>
      <xdr:colOff>38100</xdr:colOff>
      <xdr:row>35</xdr:row>
      <xdr:rowOff>318901</xdr:rowOff>
    </xdr:to>
    <xdr:sp macro="" textlink="">
      <xdr:nvSpPr>
        <xdr:cNvPr id="132" name="楕円 131"/>
        <xdr:cNvSpPr/>
      </xdr:nvSpPr>
      <xdr:spPr bwMode="auto">
        <a:xfrm>
          <a:off x="3556000" y="682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303678</xdr:rowOff>
    </xdr:from>
    <xdr:ext cx="762000" cy="259045"/>
    <xdr:sp macro="" textlink="">
      <xdr:nvSpPr>
        <xdr:cNvPr id="133" name="テキスト ボックス 132"/>
        <xdr:cNvSpPr txBox="1"/>
      </xdr:nvSpPr>
      <xdr:spPr>
        <a:xfrm>
          <a:off x="3225800" y="691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223382</xdr:rowOff>
    </xdr:from>
    <xdr:to>
      <xdr:col>15</xdr:col>
      <xdr:colOff>101600</xdr:colOff>
      <xdr:row>35</xdr:row>
      <xdr:rowOff>324982</xdr:rowOff>
    </xdr:to>
    <xdr:sp macro="" textlink="">
      <xdr:nvSpPr>
        <xdr:cNvPr id="134" name="楕円 133"/>
        <xdr:cNvSpPr/>
      </xdr:nvSpPr>
      <xdr:spPr bwMode="auto">
        <a:xfrm>
          <a:off x="2857500" y="683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309759</xdr:rowOff>
    </xdr:from>
    <xdr:ext cx="762000" cy="259045"/>
    <xdr:sp macro="" textlink="">
      <xdr:nvSpPr>
        <xdr:cNvPr id="135" name="テキスト ボックス 134"/>
        <xdr:cNvSpPr txBox="1"/>
      </xdr:nvSpPr>
      <xdr:spPr>
        <a:xfrm>
          <a:off x="2527300" y="692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8,368
8,218
44.30
5,793,013
5,147,937
431,788
3,346,093
3,737,340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22492</xdr:rowOff>
    </xdr:from>
    <xdr:to>
      <xdr:col>24</xdr:col>
      <xdr:colOff>63500</xdr:colOff>
      <xdr:row>38</xdr:row>
      <xdr:rowOff>40314</xdr:rowOff>
    </xdr:to>
    <xdr:cxnSp macro="">
      <xdr:nvCxnSpPr>
        <xdr:cNvPr id="59" name="直線コネクタ 58"/>
        <xdr:cNvCxnSpPr/>
      </xdr:nvCxnSpPr>
      <xdr:spPr>
        <a:xfrm flipV="1">
          <a:off x="3797300" y="6537592"/>
          <a:ext cx="8382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40314</xdr:rowOff>
    </xdr:from>
    <xdr:to>
      <xdr:col>19</xdr:col>
      <xdr:colOff>177800</xdr:colOff>
      <xdr:row>38</xdr:row>
      <xdr:rowOff>138484</xdr:rowOff>
    </xdr:to>
    <xdr:cxnSp macro="">
      <xdr:nvCxnSpPr>
        <xdr:cNvPr id="62" name="直線コネクタ 61"/>
        <xdr:cNvCxnSpPr/>
      </xdr:nvCxnSpPr>
      <xdr:spPr>
        <a:xfrm flipV="1">
          <a:off x="2908300" y="6555414"/>
          <a:ext cx="889000" cy="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138484</xdr:rowOff>
    </xdr:from>
    <xdr:to>
      <xdr:col>15</xdr:col>
      <xdr:colOff>50800</xdr:colOff>
      <xdr:row>38</xdr:row>
      <xdr:rowOff>149310</xdr:rowOff>
    </xdr:to>
    <xdr:cxnSp macro="">
      <xdr:nvCxnSpPr>
        <xdr:cNvPr id="65" name="直線コネクタ 64"/>
        <xdr:cNvCxnSpPr/>
      </xdr:nvCxnSpPr>
      <xdr:spPr>
        <a:xfrm flipV="1">
          <a:off x="2019300" y="6653584"/>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149310</xdr:rowOff>
    </xdr:from>
    <xdr:to>
      <xdr:col>10</xdr:col>
      <xdr:colOff>114300</xdr:colOff>
      <xdr:row>38</xdr:row>
      <xdr:rowOff>159835</xdr:rowOff>
    </xdr:to>
    <xdr:cxnSp macro="">
      <xdr:nvCxnSpPr>
        <xdr:cNvPr id="68" name="直線コネクタ 67"/>
        <xdr:cNvCxnSpPr/>
      </xdr:nvCxnSpPr>
      <xdr:spPr>
        <a:xfrm flipV="1">
          <a:off x="1130300" y="6664410"/>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143142</xdr:rowOff>
    </xdr:from>
    <xdr:to>
      <xdr:col>24</xdr:col>
      <xdr:colOff>114300</xdr:colOff>
      <xdr:row>38</xdr:row>
      <xdr:rowOff>73292</xdr:rowOff>
    </xdr:to>
    <xdr:sp macro="" textlink="">
      <xdr:nvSpPr>
        <xdr:cNvPr id="78" name="楕円 77"/>
        <xdr:cNvSpPr/>
      </xdr:nvSpPr>
      <xdr:spPr>
        <a:xfrm>
          <a:off x="4584700" y="64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121569</xdr:rowOff>
    </xdr:from>
    <xdr:ext cx="599010" cy="259045"/>
    <xdr:sp macro="" textlink="">
      <xdr:nvSpPr>
        <xdr:cNvPr id="79" name="人件費該当値テキスト"/>
        <xdr:cNvSpPr txBox="1"/>
      </xdr:nvSpPr>
      <xdr:spPr>
        <a:xfrm>
          <a:off x="4686300" y="646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160964</xdr:rowOff>
    </xdr:from>
    <xdr:to>
      <xdr:col>20</xdr:col>
      <xdr:colOff>38100</xdr:colOff>
      <xdr:row>38</xdr:row>
      <xdr:rowOff>91114</xdr:rowOff>
    </xdr:to>
    <xdr:sp macro="" textlink="">
      <xdr:nvSpPr>
        <xdr:cNvPr id="80" name="楕円 79"/>
        <xdr:cNvSpPr/>
      </xdr:nvSpPr>
      <xdr:spPr>
        <a:xfrm>
          <a:off x="3746500" y="6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82241</xdr:rowOff>
    </xdr:from>
    <xdr:ext cx="599010" cy="259045"/>
    <xdr:sp macro="" textlink="">
      <xdr:nvSpPr>
        <xdr:cNvPr id="81" name="テキスト ボックス 80"/>
        <xdr:cNvSpPr txBox="1"/>
      </xdr:nvSpPr>
      <xdr:spPr>
        <a:xfrm>
          <a:off x="3497795" y="659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87684</xdr:rowOff>
    </xdr:from>
    <xdr:to>
      <xdr:col>15</xdr:col>
      <xdr:colOff>101600</xdr:colOff>
      <xdr:row>39</xdr:row>
      <xdr:rowOff>17834</xdr:rowOff>
    </xdr:to>
    <xdr:sp macro="" textlink="">
      <xdr:nvSpPr>
        <xdr:cNvPr id="82" name="楕円 81"/>
        <xdr:cNvSpPr/>
      </xdr:nvSpPr>
      <xdr:spPr>
        <a:xfrm>
          <a:off x="2857500" y="66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8961</xdr:rowOff>
    </xdr:from>
    <xdr:ext cx="599010" cy="259045"/>
    <xdr:sp macro="" textlink="">
      <xdr:nvSpPr>
        <xdr:cNvPr id="83" name="テキスト ボックス 82"/>
        <xdr:cNvSpPr txBox="1"/>
      </xdr:nvSpPr>
      <xdr:spPr>
        <a:xfrm>
          <a:off x="2608795" y="669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98510</xdr:rowOff>
    </xdr:from>
    <xdr:to>
      <xdr:col>10</xdr:col>
      <xdr:colOff>165100</xdr:colOff>
      <xdr:row>39</xdr:row>
      <xdr:rowOff>28660</xdr:rowOff>
    </xdr:to>
    <xdr:sp macro="" textlink="">
      <xdr:nvSpPr>
        <xdr:cNvPr id="84" name="楕円 83"/>
        <xdr:cNvSpPr/>
      </xdr:nvSpPr>
      <xdr:spPr>
        <a:xfrm>
          <a:off x="1968500" y="66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19787</xdr:rowOff>
    </xdr:from>
    <xdr:ext cx="534377" cy="259045"/>
    <xdr:sp macro="" textlink="">
      <xdr:nvSpPr>
        <xdr:cNvPr id="85" name="テキスト ボックス 84"/>
        <xdr:cNvSpPr txBox="1"/>
      </xdr:nvSpPr>
      <xdr:spPr>
        <a:xfrm>
          <a:off x="1752111" y="6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109035</xdr:rowOff>
    </xdr:from>
    <xdr:to>
      <xdr:col>6</xdr:col>
      <xdr:colOff>38100</xdr:colOff>
      <xdr:row>39</xdr:row>
      <xdr:rowOff>39185</xdr:rowOff>
    </xdr:to>
    <xdr:sp macro="" textlink="">
      <xdr:nvSpPr>
        <xdr:cNvPr id="86" name="楕円 85"/>
        <xdr:cNvSpPr/>
      </xdr:nvSpPr>
      <xdr:spPr>
        <a:xfrm>
          <a:off x="1079500" y="66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30312</xdr:rowOff>
    </xdr:from>
    <xdr:ext cx="534377" cy="259045"/>
    <xdr:sp macro="" textlink="">
      <xdr:nvSpPr>
        <xdr:cNvPr id="87" name="テキスト ボックス 86"/>
        <xdr:cNvSpPr txBox="1"/>
      </xdr:nvSpPr>
      <xdr:spPr>
        <a:xfrm>
          <a:off x="863111" y="671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118629</xdr:rowOff>
    </xdr:from>
    <xdr:to>
      <xdr:col>24</xdr:col>
      <xdr:colOff>63500</xdr:colOff>
      <xdr:row>58</xdr:row>
      <xdr:rowOff>131808</xdr:rowOff>
    </xdr:to>
    <xdr:cxnSp macro="">
      <xdr:nvCxnSpPr>
        <xdr:cNvPr id="116" name="直線コネクタ 115"/>
        <xdr:cNvCxnSpPr/>
      </xdr:nvCxnSpPr>
      <xdr:spPr>
        <a:xfrm flipV="1">
          <a:off x="3797300" y="10062729"/>
          <a:ext cx="838200" cy="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131808</xdr:rowOff>
    </xdr:from>
    <xdr:to>
      <xdr:col>19</xdr:col>
      <xdr:colOff>177800</xdr:colOff>
      <xdr:row>58</xdr:row>
      <xdr:rowOff>136347</xdr:rowOff>
    </xdr:to>
    <xdr:cxnSp macro="">
      <xdr:nvCxnSpPr>
        <xdr:cNvPr id="119" name="直線コネクタ 118"/>
        <xdr:cNvCxnSpPr/>
      </xdr:nvCxnSpPr>
      <xdr:spPr>
        <a:xfrm flipV="1">
          <a:off x="2908300" y="10075908"/>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132462</xdr:rowOff>
    </xdr:from>
    <xdr:to>
      <xdr:col>15</xdr:col>
      <xdr:colOff>50800</xdr:colOff>
      <xdr:row>58</xdr:row>
      <xdr:rowOff>136347</xdr:rowOff>
    </xdr:to>
    <xdr:cxnSp macro="">
      <xdr:nvCxnSpPr>
        <xdr:cNvPr id="122" name="直線コネクタ 121"/>
        <xdr:cNvCxnSpPr/>
      </xdr:nvCxnSpPr>
      <xdr:spPr>
        <a:xfrm>
          <a:off x="2019300" y="1007656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132462</xdr:rowOff>
    </xdr:from>
    <xdr:to>
      <xdr:col>10</xdr:col>
      <xdr:colOff>114300</xdr:colOff>
      <xdr:row>58</xdr:row>
      <xdr:rowOff>132511</xdr:rowOff>
    </xdr:to>
    <xdr:cxnSp macro="">
      <xdr:nvCxnSpPr>
        <xdr:cNvPr id="125" name="直線コネクタ 124"/>
        <xdr:cNvCxnSpPr/>
      </xdr:nvCxnSpPr>
      <xdr:spPr>
        <a:xfrm flipV="1">
          <a:off x="1130300" y="1007656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67829</xdr:rowOff>
    </xdr:from>
    <xdr:to>
      <xdr:col>24</xdr:col>
      <xdr:colOff>114300</xdr:colOff>
      <xdr:row>58</xdr:row>
      <xdr:rowOff>169429</xdr:rowOff>
    </xdr:to>
    <xdr:sp macro="" textlink="">
      <xdr:nvSpPr>
        <xdr:cNvPr id="135" name="楕円 134"/>
        <xdr:cNvSpPr/>
      </xdr:nvSpPr>
      <xdr:spPr>
        <a:xfrm>
          <a:off x="4584700" y="100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154206</xdr:rowOff>
    </xdr:from>
    <xdr:ext cx="534377" cy="259045"/>
    <xdr:sp macro="" textlink="">
      <xdr:nvSpPr>
        <xdr:cNvPr id="136" name="物件費該当値テキスト"/>
        <xdr:cNvSpPr txBox="1"/>
      </xdr:nvSpPr>
      <xdr:spPr>
        <a:xfrm>
          <a:off x="4686300" y="99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81008</xdr:rowOff>
    </xdr:from>
    <xdr:to>
      <xdr:col>20</xdr:col>
      <xdr:colOff>38100</xdr:colOff>
      <xdr:row>59</xdr:row>
      <xdr:rowOff>11158</xdr:rowOff>
    </xdr:to>
    <xdr:sp macro="" textlink="">
      <xdr:nvSpPr>
        <xdr:cNvPr id="137" name="楕円 136"/>
        <xdr:cNvSpPr/>
      </xdr:nvSpPr>
      <xdr:spPr>
        <a:xfrm>
          <a:off x="3746500" y="100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2285</xdr:rowOff>
    </xdr:from>
    <xdr:ext cx="534377" cy="259045"/>
    <xdr:sp macro="" textlink="">
      <xdr:nvSpPr>
        <xdr:cNvPr id="138" name="テキスト ボックス 137"/>
        <xdr:cNvSpPr txBox="1"/>
      </xdr:nvSpPr>
      <xdr:spPr>
        <a:xfrm>
          <a:off x="3530111" y="101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85547</xdr:rowOff>
    </xdr:from>
    <xdr:to>
      <xdr:col>15</xdr:col>
      <xdr:colOff>101600</xdr:colOff>
      <xdr:row>59</xdr:row>
      <xdr:rowOff>15697</xdr:rowOff>
    </xdr:to>
    <xdr:sp macro="" textlink="">
      <xdr:nvSpPr>
        <xdr:cNvPr id="139" name="楕円 138"/>
        <xdr:cNvSpPr/>
      </xdr:nvSpPr>
      <xdr:spPr>
        <a:xfrm>
          <a:off x="28575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6824</xdr:rowOff>
    </xdr:from>
    <xdr:ext cx="534377" cy="259045"/>
    <xdr:sp macro="" textlink="">
      <xdr:nvSpPr>
        <xdr:cNvPr id="140" name="テキスト ボックス 139"/>
        <xdr:cNvSpPr txBox="1"/>
      </xdr:nvSpPr>
      <xdr:spPr>
        <a:xfrm>
          <a:off x="2641111" y="101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81662</xdr:rowOff>
    </xdr:from>
    <xdr:to>
      <xdr:col>10</xdr:col>
      <xdr:colOff>165100</xdr:colOff>
      <xdr:row>59</xdr:row>
      <xdr:rowOff>11812</xdr:rowOff>
    </xdr:to>
    <xdr:sp macro="" textlink="">
      <xdr:nvSpPr>
        <xdr:cNvPr id="141" name="楕円 140"/>
        <xdr:cNvSpPr/>
      </xdr:nvSpPr>
      <xdr:spPr>
        <a:xfrm>
          <a:off x="1968500" y="100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2939</xdr:rowOff>
    </xdr:from>
    <xdr:ext cx="534377" cy="259045"/>
    <xdr:sp macro="" textlink="">
      <xdr:nvSpPr>
        <xdr:cNvPr id="142" name="テキスト ボックス 141"/>
        <xdr:cNvSpPr txBox="1"/>
      </xdr:nvSpPr>
      <xdr:spPr>
        <a:xfrm>
          <a:off x="1752111" y="101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81711</xdr:rowOff>
    </xdr:from>
    <xdr:to>
      <xdr:col>6</xdr:col>
      <xdr:colOff>38100</xdr:colOff>
      <xdr:row>59</xdr:row>
      <xdr:rowOff>11861</xdr:rowOff>
    </xdr:to>
    <xdr:sp macro="" textlink="">
      <xdr:nvSpPr>
        <xdr:cNvPr id="143" name="楕円 142"/>
        <xdr:cNvSpPr/>
      </xdr:nvSpPr>
      <xdr:spPr>
        <a:xfrm>
          <a:off x="1079500" y="100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2988</xdr:rowOff>
    </xdr:from>
    <xdr:ext cx="534377" cy="259045"/>
    <xdr:sp macro="" textlink="">
      <xdr:nvSpPr>
        <xdr:cNvPr id="144" name="テキスト ボックス 143"/>
        <xdr:cNvSpPr txBox="1"/>
      </xdr:nvSpPr>
      <xdr:spPr>
        <a:xfrm>
          <a:off x="863111" y="101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166802</xdr:rowOff>
    </xdr:from>
    <xdr:to>
      <xdr:col>24</xdr:col>
      <xdr:colOff>63500</xdr:colOff>
      <xdr:row>79</xdr:row>
      <xdr:rowOff>8229</xdr:rowOff>
    </xdr:to>
    <xdr:cxnSp macro="">
      <xdr:nvCxnSpPr>
        <xdr:cNvPr id="173" name="直線コネクタ 172"/>
        <xdr:cNvCxnSpPr/>
      </xdr:nvCxnSpPr>
      <xdr:spPr>
        <a:xfrm>
          <a:off x="3797300" y="13539902"/>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141593</xdr:rowOff>
    </xdr:from>
    <xdr:to>
      <xdr:col>19</xdr:col>
      <xdr:colOff>177800</xdr:colOff>
      <xdr:row>78</xdr:row>
      <xdr:rowOff>166802</xdr:rowOff>
    </xdr:to>
    <xdr:cxnSp macro="">
      <xdr:nvCxnSpPr>
        <xdr:cNvPr id="176" name="直線コネクタ 175"/>
        <xdr:cNvCxnSpPr/>
      </xdr:nvCxnSpPr>
      <xdr:spPr>
        <a:xfrm>
          <a:off x="2908300" y="13514693"/>
          <a:ext cx="889000" cy="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141593</xdr:rowOff>
    </xdr:from>
    <xdr:to>
      <xdr:col>15</xdr:col>
      <xdr:colOff>50800</xdr:colOff>
      <xdr:row>79</xdr:row>
      <xdr:rowOff>21031</xdr:rowOff>
    </xdr:to>
    <xdr:cxnSp macro="">
      <xdr:nvCxnSpPr>
        <xdr:cNvPr id="179" name="直線コネクタ 178"/>
        <xdr:cNvCxnSpPr/>
      </xdr:nvCxnSpPr>
      <xdr:spPr>
        <a:xfrm flipV="1">
          <a:off x="2019300" y="13514693"/>
          <a:ext cx="889000" cy="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21031</xdr:rowOff>
    </xdr:from>
    <xdr:to>
      <xdr:col>10</xdr:col>
      <xdr:colOff>114300</xdr:colOff>
      <xdr:row>79</xdr:row>
      <xdr:rowOff>26936</xdr:rowOff>
    </xdr:to>
    <xdr:cxnSp macro="">
      <xdr:nvCxnSpPr>
        <xdr:cNvPr id="182" name="直線コネクタ 181"/>
        <xdr:cNvCxnSpPr/>
      </xdr:nvCxnSpPr>
      <xdr:spPr>
        <a:xfrm flipV="1">
          <a:off x="1130300" y="1356558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128879</xdr:rowOff>
    </xdr:from>
    <xdr:to>
      <xdr:col>24</xdr:col>
      <xdr:colOff>114300</xdr:colOff>
      <xdr:row>79</xdr:row>
      <xdr:rowOff>59029</xdr:rowOff>
    </xdr:to>
    <xdr:sp macro="" textlink="">
      <xdr:nvSpPr>
        <xdr:cNvPr id="192" name="楕円 191"/>
        <xdr:cNvSpPr/>
      </xdr:nvSpPr>
      <xdr:spPr>
        <a:xfrm>
          <a:off x="4584700" y="135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43806</xdr:rowOff>
    </xdr:from>
    <xdr:ext cx="469744" cy="259045"/>
    <xdr:sp macro="" textlink="">
      <xdr:nvSpPr>
        <xdr:cNvPr id="193" name="維持補修費該当値テキスト"/>
        <xdr:cNvSpPr txBox="1"/>
      </xdr:nvSpPr>
      <xdr:spPr>
        <a:xfrm>
          <a:off x="4686300" y="1341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116002</xdr:rowOff>
    </xdr:from>
    <xdr:to>
      <xdr:col>20</xdr:col>
      <xdr:colOff>38100</xdr:colOff>
      <xdr:row>79</xdr:row>
      <xdr:rowOff>46152</xdr:rowOff>
    </xdr:to>
    <xdr:sp macro="" textlink="">
      <xdr:nvSpPr>
        <xdr:cNvPr id="194" name="楕円 193"/>
        <xdr:cNvSpPr/>
      </xdr:nvSpPr>
      <xdr:spPr>
        <a:xfrm>
          <a:off x="3746500" y="134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37279</xdr:rowOff>
    </xdr:from>
    <xdr:ext cx="469744" cy="259045"/>
    <xdr:sp macro="" textlink="">
      <xdr:nvSpPr>
        <xdr:cNvPr id="195" name="テキスト ボックス 194"/>
        <xdr:cNvSpPr txBox="1"/>
      </xdr:nvSpPr>
      <xdr:spPr>
        <a:xfrm>
          <a:off x="3562428" y="135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90793</xdr:rowOff>
    </xdr:from>
    <xdr:to>
      <xdr:col>15</xdr:col>
      <xdr:colOff>101600</xdr:colOff>
      <xdr:row>79</xdr:row>
      <xdr:rowOff>20943</xdr:rowOff>
    </xdr:to>
    <xdr:sp macro="" textlink="">
      <xdr:nvSpPr>
        <xdr:cNvPr id="196" name="楕円 195"/>
        <xdr:cNvSpPr/>
      </xdr:nvSpPr>
      <xdr:spPr>
        <a:xfrm>
          <a:off x="2857500" y="134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12070</xdr:rowOff>
    </xdr:from>
    <xdr:ext cx="469744" cy="259045"/>
    <xdr:sp macro="" textlink="">
      <xdr:nvSpPr>
        <xdr:cNvPr id="197" name="テキスト ボックス 196"/>
        <xdr:cNvSpPr txBox="1"/>
      </xdr:nvSpPr>
      <xdr:spPr>
        <a:xfrm>
          <a:off x="2673428" y="135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141681</xdr:rowOff>
    </xdr:from>
    <xdr:to>
      <xdr:col>10</xdr:col>
      <xdr:colOff>165100</xdr:colOff>
      <xdr:row>79</xdr:row>
      <xdr:rowOff>71831</xdr:rowOff>
    </xdr:to>
    <xdr:sp macro="" textlink="">
      <xdr:nvSpPr>
        <xdr:cNvPr id="198" name="楕円 197"/>
        <xdr:cNvSpPr/>
      </xdr:nvSpPr>
      <xdr:spPr>
        <a:xfrm>
          <a:off x="1968500" y="135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62958</xdr:rowOff>
    </xdr:from>
    <xdr:ext cx="469744" cy="259045"/>
    <xdr:sp macro="" textlink="">
      <xdr:nvSpPr>
        <xdr:cNvPr id="199" name="テキスト ボックス 198"/>
        <xdr:cNvSpPr txBox="1"/>
      </xdr:nvSpPr>
      <xdr:spPr>
        <a:xfrm>
          <a:off x="1784428" y="136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147586</xdr:rowOff>
    </xdr:from>
    <xdr:to>
      <xdr:col>6</xdr:col>
      <xdr:colOff>38100</xdr:colOff>
      <xdr:row>79</xdr:row>
      <xdr:rowOff>77736</xdr:rowOff>
    </xdr:to>
    <xdr:sp macro="" textlink="">
      <xdr:nvSpPr>
        <xdr:cNvPr id="200" name="楕円 199"/>
        <xdr:cNvSpPr/>
      </xdr:nvSpPr>
      <xdr:spPr>
        <a:xfrm>
          <a:off x="1079500" y="135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68863</xdr:rowOff>
    </xdr:from>
    <xdr:ext cx="469744" cy="259045"/>
    <xdr:sp macro="" textlink="">
      <xdr:nvSpPr>
        <xdr:cNvPr id="201" name="テキスト ボックス 200"/>
        <xdr:cNvSpPr txBox="1"/>
      </xdr:nvSpPr>
      <xdr:spPr>
        <a:xfrm>
          <a:off x="895428" y="1361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129750</xdr:rowOff>
    </xdr:from>
    <xdr:to>
      <xdr:col>24</xdr:col>
      <xdr:colOff>63500</xdr:colOff>
      <xdr:row>98</xdr:row>
      <xdr:rowOff>5490</xdr:rowOff>
    </xdr:to>
    <xdr:cxnSp macro="">
      <xdr:nvCxnSpPr>
        <xdr:cNvPr id="233" name="直線コネクタ 232"/>
        <xdr:cNvCxnSpPr/>
      </xdr:nvCxnSpPr>
      <xdr:spPr>
        <a:xfrm flipV="1">
          <a:off x="3797300" y="16588950"/>
          <a:ext cx="838200" cy="2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5490</xdr:rowOff>
    </xdr:from>
    <xdr:to>
      <xdr:col>19</xdr:col>
      <xdr:colOff>177800</xdr:colOff>
      <xdr:row>98</xdr:row>
      <xdr:rowOff>6851</xdr:rowOff>
    </xdr:to>
    <xdr:cxnSp macro="">
      <xdr:nvCxnSpPr>
        <xdr:cNvPr id="236" name="直線コネクタ 235"/>
        <xdr:cNvCxnSpPr/>
      </xdr:nvCxnSpPr>
      <xdr:spPr>
        <a:xfrm flipV="1">
          <a:off x="2908300" y="16807590"/>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6851</xdr:rowOff>
    </xdr:from>
    <xdr:to>
      <xdr:col>15</xdr:col>
      <xdr:colOff>50800</xdr:colOff>
      <xdr:row>98</xdr:row>
      <xdr:rowOff>41641</xdr:rowOff>
    </xdr:to>
    <xdr:cxnSp macro="">
      <xdr:nvCxnSpPr>
        <xdr:cNvPr id="239" name="直線コネクタ 238"/>
        <xdr:cNvCxnSpPr/>
      </xdr:nvCxnSpPr>
      <xdr:spPr>
        <a:xfrm flipV="1">
          <a:off x="2019300" y="16808951"/>
          <a:ext cx="889000" cy="3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41641</xdr:rowOff>
    </xdr:from>
    <xdr:to>
      <xdr:col>10</xdr:col>
      <xdr:colOff>114300</xdr:colOff>
      <xdr:row>98</xdr:row>
      <xdr:rowOff>59178</xdr:rowOff>
    </xdr:to>
    <xdr:cxnSp macro="">
      <xdr:nvCxnSpPr>
        <xdr:cNvPr id="242" name="直線コネクタ 241"/>
        <xdr:cNvCxnSpPr/>
      </xdr:nvCxnSpPr>
      <xdr:spPr>
        <a:xfrm flipV="1">
          <a:off x="1130300" y="16843741"/>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78950</xdr:rowOff>
    </xdr:from>
    <xdr:to>
      <xdr:col>24</xdr:col>
      <xdr:colOff>114300</xdr:colOff>
      <xdr:row>97</xdr:row>
      <xdr:rowOff>9100</xdr:rowOff>
    </xdr:to>
    <xdr:sp macro="" textlink="">
      <xdr:nvSpPr>
        <xdr:cNvPr id="252" name="楕円 251"/>
        <xdr:cNvSpPr/>
      </xdr:nvSpPr>
      <xdr:spPr>
        <a:xfrm>
          <a:off x="4584700" y="165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57377</xdr:rowOff>
    </xdr:from>
    <xdr:ext cx="534377" cy="259045"/>
    <xdr:sp macro="" textlink="">
      <xdr:nvSpPr>
        <xdr:cNvPr id="253" name="扶助費該当値テキスト"/>
        <xdr:cNvSpPr txBox="1"/>
      </xdr:nvSpPr>
      <xdr:spPr>
        <a:xfrm>
          <a:off x="4686300" y="165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126140</xdr:rowOff>
    </xdr:from>
    <xdr:to>
      <xdr:col>20</xdr:col>
      <xdr:colOff>38100</xdr:colOff>
      <xdr:row>98</xdr:row>
      <xdr:rowOff>56290</xdr:rowOff>
    </xdr:to>
    <xdr:sp macro="" textlink="">
      <xdr:nvSpPr>
        <xdr:cNvPr id="254" name="楕円 253"/>
        <xdr:cNvSpPr/>
      </xdr:nvSpPr>
      <xdr:spPr>
        <a:xfrm>
          <a:off x="3746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47417</xdr:rowOff>
    </xdr:from>
    <xdr:ext cx="534377" cy="259045"/>
    <xdr:sp macro="" textlink="">
      <xdr:nvSpPr>
        <xdr:cNvPr id="255" name="テキスト ボックス 254"/>
        <xdr:cNvSpPr txBox="1"/>
      </xdr:nvSpPr>
      <xdr:spPr>
        <a:xfrm>
          <a:off x="3530111" y="168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127501</xdr:rowOff>
    </xdr:from>
    <xdr:to>
      <xdr:col>15</xdr:col>
      <xdr:colOff>101600</xdr:colOff>
      <xdr:row>98</xdr:row>
      <xdr:rowOff>57651</xdr:rowOff>
    </xdr:to>
    <xdr:sp macro="" textlink="">
      <xdr:nvSpPr>
        <xdr:cNvPr id="256" name="楕円 255"/>
        <xdr:cNvSpPr/>
      </xdr:nvSpPr>
      <xdr:spPr>
        <a:xfrm>
          <a:off x="2857500" y="167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48778</xdr:rowOff>
    </xdr:from>
    <xdr:ext cx="534377" cy="259045"/>
    <xdr:sp macro="" textlink="">
      <xdr:nvSpPr>
        <xdr:cNvPr id="257" name="テキスト ボックス 256"/>
        <xdr:cNvSpPr txBox="1"/>
      </xdr:nvSpPr>
      <xdr:spPr>
        <a:xfrm>
          <a:off x="2641111" y="168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162291</xdr:rowOff>
    </xdr:from>
    <xdr:to>
      <xdr:col>10</xdr:col>
      <xdr:colOff>165100</xdr:colOff>
      <xdr:row>98</xdr:row>
      <xdr:rowOff>92441</xdr:rowOff>
    </xdr:to>
    <xdr:sp macro="" textlink="">
      <xdr:nvSpPr>
        <xdr:cNvPr id="258" name="楕円 257"/>
        <xdr:cNvSpPr/>
      </xdr:nvSpPr>
      <xdr:spPr>
        <a:xfrm>
          <a:off x="1968500" y="167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83568</xdr:rowOff>
    </xdr:from>
    <xdr:ext cx="534377" cy="259045"/>
    <xdr:sp macro="" textlink="">
      <xdr:nvSpPr>
        <xdr:cNvPr id="259" name="テキスト ボックス 258"/>
        <xdr:cNvSpPr txBox="1"/>
      </xdr:nvSpPr>
      <xdr:spPr>
        <a:xfrm>
          <a:off x="1752111" y="1688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8378</xdr:rowOff>
    </xdr:from>
    <xdr:to>
      <xdr:col>6</xdr:col>
      <xdr:colOff>38100</xdr:colOff>
      <xdr:row>98</xdr:row>
      <xdr:rowOff>109978</xdr:rowOff>
    </xdr:to>
    <xdr:sp macro="" textlink="">
      <xdr:nvSpPr>
        <xdr:cNvPr id="260" name="楕円 259"/>
        <xdr:cNvSpPr/>
      </xdr:nvSpPr>
      <xdr:spPr>
        <a:xfrm>
          <a:off x="1079500" y="168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101105</xdr:rowOff>
    </xdr:from>
    <xdr:ext cx="534377" cy="259045"/>
    <xdr:sp macro="" textlink="">
      <xdr:nvSpPr>
        <xdr:cNvPr id="261" name="テキスト ボックス 260"/>
        <xdr:cNvSpPr txBox="1"/>
      </xdr:nvSpPr>
      <xdr:spPr>
        <a:xfrm>
          <a:off x="863111" y="169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90810</xdr:rowOff>
    </xdr:from>
    <xdr:to>
      <xdr:col>55</xdr:col>
      <xdr:colOff>0</xdr:colOff>
      <xdr:row>36</xdr:row>
      <xdr:rowOff>151473</xdr:rowOff>
    </xdr:to>
    <xdr:cxnSp macro="">
      <xdr:nvCxnSpPr>
        <xdr:cNvPr id="290" name="直線コネクタ 289"/>
        <xdr:cNvCxnSpPr/>
      </xdr:nvCxnSpPr>
      <xdr:spPr>
        <a:xfrm>
          <a:off x="9639300" y="5920110"/>
          <a:ext cx="838200" cy="4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90810</xdr:rowOff>
    </xdr:from>
    <xdr:to>
      <xdr:col>50</xdr:col>
      <xdr:colOff>114300</xdr:colOff>
      <xdr:row>37</xdr:row>
      <xdr:rowOff>96883</xdr:rowOff>
    </xdr:to>
    <xdr:cxnSp macro="">
      <xdr:nvCxnSpPr>
        <xdr:cNvPr id="293" name="直線コネクタ 292"/>
        <xdr:cNvCxnSpPr/>
      </xdr:nvCxnSpPr>
      <xdr:spPr>
        <a:xfrm flipV="1">
          <a:off x="8750300" y="5920110"/>
          <a:ext cx="889000" cy="52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4799</xdr:rowOff>
    </xdr:from>
    <xdr:to>
      <xdr:col>45</xdr:col>
      <xdr:colOff>177800</xdr:colOff>
      <xdr:row>37</xdr:row>
      <xdr:rowOff>96883</xdr:rowOff>
    </xdr:to>
    <xdr:cxnSp macro="">
      <xdr:nvCxnSpPr>
        <xdr:cNvPr id="296" name="直線コネクタ 295"/>
        <xdr:cNvCxnSpPr/>
      </xdr:nvCxnSpPr>
      <xdr:spPr>
        <a:xfrm>
          <a:off x="7861300" y="6348449"/>
          <a:ext cx="889000" cy="9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4799</xdr:rowOff>
    </xdr:from>
    <xdr:to>
      <xdr:col>41</xdr:col>
      <xdr:colOff>50800</xdr:colOff>
      <xdr:row>37</xdr:row>
      <xdr:rowOff>77837</xdr:rowOff>
    </xdr:to>
    <xdr:cxnSp macro="">
      <xdr:nvCxnSpPr>
        <xdr:cNvPr id="299" name="直線コネクタ 298"/>
        <xdr:cNvCxnSpPr/>
      </xdr:nvCxnSpPr>
      <xdr:spPr>
        <a:xfrm flipV="1">
          <a:off x="6972300" y="6348449"/>
          <a:ext cx="8890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100673</xdr:rowOff>
    </xdr:from>
    <xdr:to>
      <xdr:col>55</xdr:col>
      <xdr:colOff>50800</xdr:colOff>
      <xdr:row>37</xdr:row>
      <xdr:rowOff>30823</xdr:rowOff>
    </xdr:to>
    <xdr:sp macro="" textlink="">
      <xdr:nvSpPr>
        <xdr:cNvPr id="309" name="楕円 308"/>
        <xdr:cNvSpPr/>
      </xdr:nvSpPr>
      <xdr:spPr>
        <a:xfrm>
          <a:off x="10426700" y="62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79100</xdr:rowOff>
    </xdr:from>
    <xdr:ext cx="599010" cy="259045"/>
    <xdr:sp macro="" textlink="">
      <xdr:nvSpPr>
        <xdr:cNvPr id="310" name="補助費等該当値テキスト"/>
        <xdr:cNvSpPr txBox="1"/>
      </xdr:nvSpPr>
      <xdr:spPr>
        <a:xfrm>
          <a:off x="10528300" y="625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40010</xdr:rowOff>
    </xdr:from>
    <xdr:to>
      <xdr:col>50</xdr:col>
      <xdr:colOff>165100</xdr:colOff>
      <xdr:row>34</xdr:row>
      <xdr:rowOff>141610</xdr:rowOff>
    </xdr:to>
    <xdr:sp macro="" textlink="">
      <xdr:nvSpPr>
        <xdr:cNvPr id="311" name="楕円 310"/>
        <xdr:cNvSpPr/>
      </xdr:nvSpPr>
      <xdr:spPr>
        <a:xfrm>
          <a:off x="9588500" y="58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132737</xdr:rowOff>
    </xdr:from>
    <xdr:ext cx="599010" cy="259045"/>
    <xdr:sp macro="" textlink="">
      <xdr:nvSpPr>
        <xdr:cNvPr id="312" name="テキスト ボックス 311"/>
        <xdr:cNvSpPr txBox="1"/>
      </xdr:nvSpPr>
      <xdr:spPr>
        <a:xfrm>
          <a:off x="9339795" y="596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46083</xdr:rowOff>
    </xdr:from>
    <xdr:to>
      <xdr:col>46</xdr:col>
      <xdr:colOff>38100</xdr:colOff>
      <xdr:row>37</xdr:row>
      <xdr:rowOff>147683</xdr:rowOff>
    </xdr:to>
    <xdr:sp macro="" textlink="">
      <xdr:nvSpPr>
        <xdr:cNvPr id="313" name="楕円 312"/>
        <xdr:cNvSpPr/>
      </xdr:nvSpPr>
      <xdr:spPr>
        <a:xfrm>
          <a:off x="8699500" y="6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138810</xdr:rowOff>
    </xdr:from>
    <xdr:ext cx="534377" cy="259045"/>
    <xdr:sp macro="" textlink="">
      <xdr:nvSpPr>
        <xdr:cNvPr id="314" name="テキスト ボックス 313"/>
        <xdr:cNvSpPr txBox="1"/>
      </xdr:nvSpPr>
      <xdr:spPr>
        <a:xfrm>
          <a:off x="8483111" y="64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125449</xdr:rowOff>
    </xdr:from>
    <xdr:to>
      <xdr:col>41</xdr:col>
      <xdr:colOff>101600</xdr:colOff>
      <xdr:row>37</xdr:row>
      <xdr:rowOff>55599</xdr:rowOff>
    </xdr:to>
    <xdr:sp macro="" textlink="">
      <xdr:nvSpPr>
        <xdr:cNvPr id="315" name="楕円 314"/>
        <xdr:cNvSpPr/>
      </xdr:nvSpPr>
      <xdr:spPr>
        <a:xfrm>
          <a:off x="7810500" y="6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72126</xdr:rowOff>
    </xdr:from>
    <xdr:ext cx="599010" cy="259045"/>
    <xdr:sp macro="" textlink="">
      <xdr:nvSpPr>
        <xdr:cNvPr id="316" name="テキスト ボックス 315"/>
        <xdr:cNvSpPr txBox="1"/>
      </xdr:nvSpPr>
      <xdr:spPr>
        <a:xfrm>
          <a:off x="7561795" y="607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27037</xdr:rowOff>
    </xdr:from>
    <xdr:to>
      <xdr:col>36</xdr:col>
      <xdr:colOff>165100</xdr:colOff>
      <xdr:row>37</xdr:row>
      <xdr:rowOff>128637</xdr:rowOff>
    </xdr:to>
    <xdr:sp macro="" textlink="">
      <xdr:nvSpPr>
        <xdr:cNvPr id="317" name="楕円 316"/>
        <xdr:cNvSpPr/>
      </xdr:nvSpPr>
      <xdr:spPr>
        <a:xfrm>
          <a:off x="6921500" y="63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119764</xdr:rowOff>
    </xdr:from>
    <xdr:ext cx="534377" cy="259045"/>
    <xdr:sp macro="" textlink="">
      <xdr:nvSpPr>
        <xdr:cNvPr id="318" name="テキスト ボックス 317"/>
        <xdr:cNvSpPr txBox="1"/>
      </xdr:nvSpPr>
      <xdr:spPr>
        <a:xfrm>
          <a:off x="6705111" y="64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88606</xdr:rowOff>
    </xdr:from>
    <xdr:to>
      <xdr:col>55</xdr:col>
      <xdr:colOff>0</xdr:colOff>
      <xdr:row>58</xdr:row>
      <xdr:rowOff>90278</xdr:rowOff>
    </xdr:to>
    <xdr:cxnSp macro="">
      <xdr:nvCxnSpPr>
        <xdr:cNvPr id="347" name="直線コネクタ 346"/>
        <xdr:cNvCxnSpPr/>
      </xdr:nvCxnSpPr>
      <xdr:spPr>
        <a:xfrm>
          <a:off x="9639300" y="10032706"/>
          <a:ext cx="8382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88606</xdr:rowOff>
    </xdr:from>
    <xdr:to>
      <xdr:col>50</xdr:col>
      <xdr:colOff>114300</xdr:colOff>
      <xdr:row>58</xdr:row>
      <xdr:rowOff>140877</xdr:rowOff>
    </xdr:to>
    <xdr:cxnSp macro="">
      <xdr:nvCxnSpPr>
        <xdr:cNvPr id="350" name="直線コネクタ 349"/>
        <xdr:cNvCxnSpPr/>
      </xdr:nvCxnSpPr>
      <xdr:spPr>
        <a:xfrm flipV="1">
          <a:off x="8750300" y="10032706"/>
          <a:ext cx="889000" cy="5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128598</xdr:rowOff>
    </xdr:from>
    <xdr:to>
      <xdr:col>45</xdr:col>
      <xdr:colOff>177800</xdr:colOff>
      <xdr:row>58</xdr:row>
      <xdr:rowOff>140877</xdr:rowOff>
    </xdr:to>
    <xdr:cxnSp macro="">
      <xdr:nvCxnSpPr>
        <xdr:cNvPr id="353" name="直線コネクタ 352"/>
        <xdr:cNvCxnSpPr/>
      </xdr:nvCxnSpPr>
      <xdr:spPr>
        <a:xfrm>
          <a:off x="7861300" y="10072698"/>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98525</xdr:rowOff>
    </xdr:from>
    <xdr:to>
      <xdr:col>41</xdr:col>
      <xdr:colOff>50800</xdr:colOff>
      <xdr:row>58</xdr:row>
      <xdr:rowOff>128598</xdr:rowOff>
    </xdr:to>
    <xdr:cxnSp macro="">
      <xdr:nvCxnSpPr>
        <xdr:cNvPr id="356" name="直線コネクタ 355"/>
        <xdr:cNvCxnSpPr/>
      </xdr:nvCxnSpPr>
      <xdr:spPr>
        <a:xfrm>
          <a:off x="6972300" y="10042625"/>
          <a:ext cx="889000" cy="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39478</xdr:rowOff>
    </xdr:from>
    <xdr:to>
      <xdr:col>55</xdr:col>
      <xdr:colOff>50800</xdr:colOff>
      <xdr:row>58</xdr:row>
      <xdr:rowOff>141078</xdr:rowOff>
    </xdr:to>
    <xdr:sp macro="" textlink="">
      <xdr:nvSpPr>
        <xdr:cNvPr id="366" name="楕円 365"/>
        <xdr:cNvSpPr/>
      </xdr:nvSpPr>
      <xdr:spPr>
        <a:xfrm>
          <a:off x="10426700" y="99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125855</xdr:rowOff>
    </xdr:from>
    <xdr:ext cx="534377" cy="259045"/>
    <xdr:sp macro="" textlink="">
      <xdr:nvSpPr>
        <xdr:cNvPr id="367" name="普通建設事業費該当値テキスト"/>
        <xdr:cNvSpPr txBox="1"/>
      </xdr:nvSpPr>
      <xdr:spPr>
        <a:xfrm>
          <a:off x="10528300" y="98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37806</xdr:rowOff>
    </xdr:from>
    <xdr:to>
      <xdr:col>50</xdr:col>
      <xdr:colOff>165100</xdr:colOff>
      <xdr:row>58</xdr:row>
      <xdr:rowOff>139406</xdr:rowOff>
    </xdr:to>
    <xdr:sp macro="" textlink="">
      <xdr:nvSpPr>
        <xdr:cNvPr id="368" name="楕円 367"/>
        <xdr:cNvSpPr/>
      </xdr:nvSpPr>
      <xdr:spPr>
        <a:xfrm>
          <a:off x="9588500" y="99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130533</xdr:rowOff>
    </xdr:from>
    <xdr:ext cx="534377" cy="259045"/>
    <xdr:sp macro="" textlink="">
      <xdr:nvSpPr>
        <xdr:cNvPr id="369" name="テキスト ボックス 368"/>
        <xdr:cNvSpPr txBox="1"/>
      </xdr:nvSpPr>
      <xdr:spPr>
        <a:xfrm>
          <a:off x="9372111" y="1007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90077</xdr:rowOff>
    </xdr:from>
    <xdr:to>
      <xdr:col>46</xdr:col>
      <xdr:colOff>38100</xdr:colOff>
      <xdr:row>59</xdr:row>
      <xdr:rowOff>20227</xdr:rowOff>
    </xdr:to>
    <xdr:sp macro="" textlink="">
      <xdr:nvSpPr>
        <xdr:cNvPr id="370" name="楕円 369"/>
        <xdr:cNvSpPr/>
      </xdr:nvSpPr>
      <xdr:spPr>
        <a:xfrm>
          <a:off x="8699500" y="100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11354</xdr:rowOff>
    </xdr:from>
    <xdr:ext cx="534377" cy="259045"/>
    <xdr:sp macro="" textlink="">
      <xdr:nvSpPr>
        <xdr:cNvPr id="371" name="テキスト ボックス 370"/>
        <xdr:cNvSpPr txBox="1"/>
      </xdr:nvSpPr>
      <xdr:spPr>
        <a:xfrm>
          <a:off x="8483111" y="101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77798</xdr:rowOff>
    </xdr:from>
    <xdr:to>
      <xdr:col>41</xdr:col>
      <xdr:colOff>101600</xdr:colOff>
      <xdr:row>59</xdr:row>
      <xdr:rowOff>7948</xdr:rowOff>
    </xdr:to>
    <xdr:sp macro="" textlink="">
      <xdr:nvSpPr>
        <xdr:cNvPr id="372" name="楕円 371"/>
        <xdr:cNvSpPr/>
      </xdr:nvSpPr>
      <xdr:spPr>
        <a:xfrm>
          <a:off x="7810500" y="1002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170525</xdr:rowOff>
    </xdr:from>
    <xdr:ext cx="534377" cy="259045"/>
    <xdr:sp macro="" textlink="">
      <xdr:nvSpPr>
        <xdr:cNvPr id="373" name="テキスト ボックス 372"/>
        <xdr:cNvSpPr txBox="1"/>
      </xdr:nvSpPr>
      <xdr:spPr>
        <a:xfrm>
          <a:off x="7594111" y="1011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47725</xdr:rowOff>
    </xdr:from>
    <xdr:to>
      <xdr:col>36</xdr:col>
      <xdr:colOff>165100</xdr:colOff>
      <xdr:row>58</xdr:row>
      <xdr:rowOff>149325</xdr:rowOff>
    </xdr:to>
    <xdr:sp macro="" textlink="">
      <xdr:nvSpPr>
        <xdr:cNvPr id="374" name="楕円 373"/>
        <xdr:cNvSpPr/>
      </xdr:nvSpPr>
      <xdr:spPr>
        <a:xfrm>
          <a:off x="6921500" y="99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140452</xdr:rowOff>
    </xdr:from>
    <xdr:ext cx="534377" cy="259045"/>
    <xdr:sp macro="" textlink="">
      <xdr:nvSpPr>
        <xdr:cNvPr id="375" name="テキスト ボックス 374"/>
        <xdr:cNvSpPr txBox="1"/>
      </xdr:nvSpPr>
      <xdr:spPr>
        <a:xfrm>
          <a:off x="6705111" y="100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31145</xdr:rowOff>
    </xdr:from>
    <xdr:to>
      <xdr:col>55</xdr:col>
      <xdr:colOff>0</xdr:colOff>
      <xdr:row>78</xdr:row>
      <xdr:rowOff>41677</xdr:rowOff>
    </xdr:to>
    <xdr:cxnSp macro="">
      <xdr:nvCxnSpPr>
        <xdr:cNvPr id="402" name="直線コネクタ 401"/>
        <xdr:cNvCxnSpPr/>
      </xdr:nvCxnSpPr>
      <xdr:spPr>
        <a:xfrm>
          <a:off x="9639300" y="13404245"/>
          <a:ext cx="8382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31145</xdr:rowOff>
    </xdr:from>
    <xdr:to>
      <xdr:col>50</xdr:col>
      <xdr:colOff>114300</xdr:colOff>
      <xdr:row>78</xdr:row>
      <xdr:rowOff>136300</xdr:rowOff>
    </xdr:to>
    <xdr:cxnSp macro="">
      <xdr:nvCxnSpPr>
        <xdr:cNvPr id="405" name="直線コネクタ 404"/>
        <xdr:cNvCxnSpPr/>
      </xdr:nvCxnSpPr>
      <xdr:spPr>
        <a:xfrm flipV="1">
          <a:off x="8750300" y="13404245"/>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136300</xdr:rowOff>
    </xdr:from>
    <xdr:to>
      <xdr:col>45</xdr:col>
      <xdr:colOff>177800</xdr:colOff>
      <xdr:row>78</xdr:row>
      <xdr:rowOff>138788</xdr:rowOff>
    </xdr:to>
    <xdr:cxnSp macro="">
      <xdr:nvCxnSpPr>
        <xdr:cNvPr id="408" name="直線コネクタ 407"/>
        <xdr:cNvCxnSpPr/>
      </xdr:nvCxnSpPr>
      <xdr:spPr>
        <a:xfrm flipV="1">
          <a:off x="7861300" y="13509400"/>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83654</xdr:rowOff>
    </xdr:from>
    <xdr:to>
      <xdr:col>41</xdr:col>
      <xdr:colOff>50800</xdr:colOff>
      <xdr:row>78</xdr:row>
      <xdr:rowOff>138788</xdr:rowOff>
    </xdr:to>
    <xdr:cxnSp macro="">
      <xdr:nvCxnSpPr>
        <xdr:cNvPr id="411" name="直線コネクタ 410"/>
        <xdr:cNvCxnSpPr/>
      </xdr:nvCxnSpPr>
      <xdr:spPr>
        <a:xfrm>
          <a:off x="6972300" y="13456754"/>
          <a:ext cx="889000" cy="5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162327</xdr:rowOff>
    </xdr:from>
    <xdr:to>
      <xdr:col>55</xdr:col>
      <xdr:colOff>50800</xdr:colOff>
      <xdr:row>78</xdr:row>
      <xdr:rowOff>92477</xdr:rowOff>
    </xdr:to>
    <xdr:sp macro="" textlink="">
      <xdr:nvSpPr>
        <xdr:cNvPr id="421" name="楕円 420"/>
        <xdr:cNvSpPr/>
      </xdr:nvSpPr>
      <xdr:spPr>
        <a:xfrm>
          <a:off x="10426700" y="133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121704</xdr:rowOff>
    </xdr:from>
    <xdr:ext cx="534377" cy="259045"/>
    <xdr:sp macro="" textlink="">
      <xdr:nvSpPr>
        <xdr:cNvPr id="422" name="普通建設事業費 （ うち新規整備　）該当値テキスト"/>
        <xdr:cNvSpPr txBox="1"/>
      </xdr:nvSpPr>
      <xdr:spPr>
        <a:xfrm>
          <a:off x="10528300" y="1315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151795</xdr:rowOff>
    </xdr:from>
    <xdr:to>
      <xdr:col>50</xdr:col>
      <xdr:colOff>165100</xdr:colOff>
      <xdr:row>78</xdr:row>
      <xdr:rowOff>81945</xdr:rowOff>
    </xdr:to>
    <xdr:sp macro="" textlink="">
      <xdr:nvSpPr>
        <xdr:cNvPr id="423" name="楕円 422"/>
        <xdr:cNvSpPr/>
      </xdr:nvSpPr>
      <xdr:spPr>
        <a:xfrm>
          <a:off x="9588500" y="133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98472</xdr:rowOff>
    </xdr:from>
    <xdr:ext cx="534377" cy="259045"/>
    <xdr:sp macro="" textlink="">
      <xdr:nvSpPr>
        <xdr:cNvPr id="424" name="テキスト ボックス 423"/>
        <xdr:cNvSpPr txBox="1"/>
      </xdr:nvSpPr>
      <xdr:spPr>
        <a:xfrm>
          <a:off x="9372111" y="1312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85500</xdr:rowOff>
    </xdr:from>
    <xdr:to>
      <xdr:col>46</xdr:col>
      <xdr:colOff>38100</xdr:colOff>
      <xdr:row>79</xdr:row>
      <xdr:rowOff>15650</xdr:rowOff>
    </xdr:to>
    <xdr:sp macro="" textlink="">
      <xdr:nvSpPr>
        <xdr:cNvPr id="425" name="楕円 424"/>
        <xdr:cNvSpPr/>
      </xdr:nvSpPr>
      <xdr:spPr>
        <a:xfrm>
          <a:off x="8699500" y="134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6777</xdr:rowOff>
    </xdr:from>
    <xdr:ext cx="469744" cy="259045"/>
    <xdr:sp macro="" textlink="">
      <xdr:nvSpPr>
        <xdr:cNvPr id="426" name="テキスト ボックス 425"/>
        <xdr:cNvSpPr txBox="1"/>
      </xdr:nvSpPr>
      <xdr:spPr>
        <a:xfrm>
          <a:off x="8515428" y="1355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87988</xdr:rowOff>
    </xdr:from>
    <xdr:to>
      <xdr:col>41</xdr:col>
      <xdr:colOff>101600</xdr:colOff>
      <xdr:row>79</xdr:row>
      <xdr:rowOff>18138</xdr:rowOff>
    </xdr:to>
    <xdr:sp macro="" textlink="">
      <xdr:nvSpPr>
        <xdr:cNvPr id="427" name="楕円 426"/>
        <xdr:cNvSpPr/>
      </xdr:nvSpPr>
      <xdr:spPr>
        <a:xfrm>
          <a:off x="7810500" y="134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9265</xdr:rowOff>
    </xdr:from>
    <xdr:ext cx="378565" cy="259045"/>
    <xdr:sp macro="" textlink="">
      <xdr:nvSpPr>
        <xdr:cNvPr id="428" name="テキスト ボックス 427"/>
        <xdr:cNvSpPr txBox="1"/>
      </xdr:nvSpPr>
      <xdr:spPr>
        <a:xfrm>
          <a:off x="7672017" y="13553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32854</xdr:rowOff>
    </xdr:from>
    <xdr:to>
      <xdr:col>36</xdr:col>
      <xdr:colOff>165100</xdr:colOff>
      <xdr:row>78</xdr:row>
      <xdr:rowOff>134454</xdr:rowOff>
    </xdr:to>
    <xdr:sp macro="" textlink="">
      <xdr:nvSpPr>
        <xdr:cNvPr id="429" name="楕円 428"/>
        <xdr:cNvSpPr/>
      </xdr:nvSpPr>
      <xdr:spPr>
        <a:xfrm>
          <a:off x="6921500" y="134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125581</xdr:rowOff>
    </xdr:from>
    <xdr:ext cx="534377" cy="259045"/>
    <xdr:sp macro="" textlink="">
      <xdr:nvSpPr>
        <xdr:cNvPr id="430" name="テキスト ボックス 429"/>
        <xdr:cNvSpPr txBox="1"/>
      </xdr:nvSpPr>
      <xdr:spPr>
        <a:xfrm>
          <a:off x="6705111" y="134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73850</xdr:rowOff>
    </xdr:from>
    <xdr:to>
      <xdr:col>55</xdr:col>
      <xdr:colOff>0</xdr:colOff>
      <xdr:row>98</xdr:row>
      <xdr:rowOff>97661</xdr:rowOff>
    </xdr:to>
    <xdr:cxnSp macro="">
      <xdr:nvCxnSpPr>
        <xdr:cNvPr id="457" name="直線コネクタ 456"/>
        <xdr:cNvCxnSpPr/>
      </xdr:nvCxnSpPr>
      <xdr:spPr>
        <a:xfrm flipV="1">
          <a:off x="9639300" y="16875950"/>
          <a:ext cx="838200" cy="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169126</xdr:rowOff>
    </xdr:from>
    <xdr:to>
      <xdr:col>50</xdr:col>
      <xdr:colOff>114300</xdr:colOff>
      <xdr:row>98</xdr:row>
      <xdr:rowOff>97661</xdr:rowOff>
    </xdr:to>
    <xdr:cxnSp macro="">
      <xdr:nvCxnSpPr>
        <xdr:cNvPr id="460" name="直線コネクタ 459"/>
        <xdr:cNvCxnSpPr/>
      </xdr:nvCxnSpPr>
      <xdr:spPr>
        <a:xfrm>
          <a:off x="8750300" y="16799776"/>
          <a:ext cx="889000" cy="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169126</xdr:rowOff>
    </xdr:from>
    <xdr:to>
      <xdr:col>45</xdr:col>
      <xdr:colOff>177800</xdr:colOff>
      <xdr:row>98</xdr:row>
      <xdr:rowOff>23763</xdr:rowOff>
    </xdr:to>
    <xdr:cxnSp macro="">
      <xdr:nvCxnSpPr>
        <xdr:cNvPr id="463" name="直線コネクタ 462"/>
        <xdr:cNvCxnSpPr/>
      </xdr:nvCxnSpPr>
      <xdr:spPr>
        <a:xfrm flipV="1">
          <a:off x="7861300" y="16799776"/>
          <a:ext cx="889000" cy="2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17911</xdr:rowOff>
    </xdr:from>
    <xdr:to>
      <xdr:col>41</xdr:col>
      <xdr:colOff>50800</xdr:colOff>
      <xdr:row>98</xdr:row>
      <xdr:rowOff>23763</xdr:rowOff>
    </xdr:to>
    <xdr:cxnSp macro="">
      <xdr:nvCxnSpPr>
        <xdr:cNvPr id="466" name="直線コネクタ 465"/>
        <xdr:cNvCxnSpPr/>
      </xdr:nvCxnSpPr>
      <xdr:spPr>
        <a:xfrm>
          <a:off x="6972300" y="16820011"/>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23050</xdr:rowOff>
    </xdr:from>
    <xdr:to>
      <xdr:col>55</xdr:col>
      <xdr:colOff>50800</xdr:colOff>
      <xdr:row>98</xdr:row>
      <xdr:rowOff>124650</xdr:rowOff>
    </xdr:to>
    <xdr:sp macro="" textlink="">
      <xdr:nvSpPr>
        <xdr:cNvPr id="476" name="楕円 475"/>
        <xdr:cNvSpPr/>
      </xdr:nvSpPr>
      <xdr:spPr>
        <a:xfrm>
          <a:off x="10426700" y="168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109427</xdr:rowOff>
    </xdr:from>
    <xdr:ext cx="534377" cy="259045"/>
    <xdr:sp macro="" textlink="">
      <xdr:nvSpPr>
        <xdr:cNvPr id="477" name="普通建設事業費 （ うち更新整備　）該当値テキスト"/>
        <xdr:cNvSpPr txBox="1"/>
      </xdr:nvSpPr>
      <xdr:spPr>
        <a:xfrm>
          <a:off x="10528300" y="167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46861</xdr:rowOff>
    </xdr:from>
    <xdr:to>
      <xdr:col>50</xdr:col>
      <xdr:colOff>165100</xdr:colOff>
      <xdr:row>98</xdr:row>
      <xdr:rowOff>148461</xdr:rowOff>
    </xdr:to>
    <xdr:sp macro="" textlink="">
      <xdr:nvSpPr>
        <xdr:cNvPr id="478" name="楕円 477"/>
        <xdr:cNvSpPr/>
      </xdr:nvSpPr>
      <xdr:spPr>
        <a:xfrm>
          <a:off x="9588500" y="168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139588</xdr:rowOff>
    </xdr:from>
    <xdr:ext cx="469744" cy="259045"/>
    <xdr:sp macro="" textlink="">
      <xdr:nvSpPr>
        <xdr:cNvPr id="479" name="テキスト ボックス 478"/>
        <xdr:cNvSpPr txBox="1"/>
      </xdr:nvSpPr>
      <xdr:spPr>
        <a:xfrm>
          <a:off x="9404428" y="169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118326</xdr:rowOff>
    </xdr:from>
    <xdr:to>
      <xdr:col>46</xdr:col>
      <xdr:colOff>38100</xdr:colOff>
      <xdr:row>98</xdr:row>
      <xdr:rowOff>48476</xdr:rowOff>
    </xdr:to>
    <xdr:sp macro="" textlink="">
      <xdr:nvSpPr>
        <xdr:cNvPr id="480" name="楕円 479"/>
        <xdr:cNvSpPr/>
      </xdr:nvSpPr>
      <xdr:spPr>
        <a:xfrm>
          <a:off x="8699500" y="167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39603</xdr:rowOff>
    </xdr:from>
    <xdr:ext cx="534377" cy="259045"/>
    <xdr:sp macro="" textlink="">
      <xdr:nvSpPr>
        <xdr:cNvPr id="481" name="テキスト ボックス 480"/>
        <xdr:cNvSpPr txBox="1"/>
      </xdr:nvSpPr>
      <xdr:spPr>
        <a:xfrm>
          <a:off x="8483111" y="168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144413</xdr:rowOff>
    </xdr:from>
    <xdr:to>
      <xdr:col>41</xdr:col>
      <xdr:colOff>101600</xdr:colOff>
      <xdr:row>98</xdr:row>
      <xdr:rowOff>74563</xdr:rowOff>
    </xdr:to>
    <xdr:sp macro="" textlink="">
      <xdr:nvSpPr>
        <xdr:cNvPr id="482" name="楕円 481"/>
        <xdr:cNvSpPr/>
      </xdr:nvSpPr>
      <xdr:spPr>
        <a:xfrm>
          <a:off x="7810500" y="167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65690</xdr:rowOff>
    </xdr:from>
    <xdr:ext cx="534377" cy="259045"/>
    <xdr:sp macro="" textlink="">
      <xdr:nvSpPr>
        <xdr:cNvPr id="483" name="テキスト ボックス 482"/>
        <xdr:cNvSpPr txBox="1"/>
      </xdr:nvSpPr>
      <xdr:spPr>
        <a:xfrm>
          <a:off x="7594111" y="168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138561</xdr:rowOff>
    </xdr:from>
    <xdr:to>
      <xdr:col>36</xdr:col>
      <xdr:colOff>165100</xdr:colOff>
      <xdr:row>98</xdr:row>
      <xdr:rowOff>68711</xdr:rowOff>
    </xdr:to>
    <xdr:sp macro="" textlink="">
      <xdr:nvSpPr>
        <xdr:cNvPr id="484" name="楕円 483"/>
        <xdr:cNvSpPr/>
      </xdr:nvSpPr>
      <xdr:spPr>
        <a:xfrm>
          <a:off x="6921500" y="167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59838</xdr:rowOff>
    </xdr:from>
    <xdr:ext cx="534377" cy="259045"/>
    <xdr:sp macro="" textlink="">
      <xdr:nvSpPr>
        <xdr:cNvPr id="485" name="テキスト ボックス 484"/>
        <xdr:cNvSpPr txBox="1"/>
      </xdr:nvSpPr>
      <xdr:spPr>
        <a:xfrm>
          <a:off x="6705111" y="168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132257</xdr:rowOff>
    </xdr:from>
    <xdr:to>
      <xdr:col>85</xdr:col>
      <xdr:colOff>127000</xdr:colOff>
      <xdr:row>77</xdr:row>
      <xdr:rowOff>144391</xdr:rowOff>
    </xdr:to>
    <xdr:cxnSp macro="">
      <xdr:nvCxnSpPr>
        <xdr:cNvPr id="616" name="直線コネクタ 615"/>
        <xdr:cNvCxnSpPr/>
      </xdr:nvCxnSpPr>
      <xdr:spPr>
        <a:xfrm flipV="1">
          <a:off x="15481300" y="13333907"/>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144391</xdr:rowOff>
    </xdr:from>
    <xdr:to>
      <xdr:col>81</xdr:col>
      <xdr:colOff>50800</xdr:colOff>
      <xdr:row>77</xdr:row>
      <xdr:rowOff>163159</xdr:rowOff>
    </xdr:to>
    <xdr:cxnSp macro="">
      <xdr:nvCxnSpPr>
        <xdr:cNvPr id="619" name="直線コネクタ 618"/>
        <xdr:cNvCxnSpPr/>
      </xdr:nvCxnSpPr>
      <xdr:spPr>
        <a:xfrm flipV="1">
          <a:off x="14592300" y="13346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163159</xdr:rowOff>
    </xdr:from>
    <xdr:to>
      <xdr:col>76</xdr:col>
      <xdr:colOff>114300</xdr:colOff>
      <xdr:row>78</xdr:row>
      <xdr:rowOff>6386</xdr:rowOff>
    </xdr:to>
    <xdr:cxnSp macro="">
      <xdr:nvCxnSpPr>
        <xdr:cNvPr id="622" name="直線コネクタ 621"/>
        <xdr:cNvCxnSpPr/>
      </xdr:nvCxnSpPr>
      <xdr:spPr>
        <a:xfrm flipV="1">
          <a:off x="13703300" y="13364809"/>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6386</xdr:rowOff>
    </xdr:from>
    <xdr:to>
      <xdr:col>71</xdr:col>
      <xdr:colOff>177800</xdr:colOff>
      <xdr:row>78</xdr:row>
      <xdr:rowOff>10057</xdr:rowOff>
    </xdr:to>
    <xdr:cxnSp macro="">
      <xdr:nvCxnSpPr>
        <xdr:cNvPr id="625" name="直線コネクタ 624"/>
        <xdr:cNvCxnSpPr/>
      </xdr:nvCxnSpPr>
      <xdr:spPr>
        <a:xfrm flipV="1">
          <a:off x="12814300" y="13379486"/>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81457</xdr:rowOff>
    </xdr:from>
    <xdr:to>
      <xdr:col>85</xdr:col>
      <xdr:colOff>177800</xdr:colOff>
      <xdr:row>78</xdr:row>
      <xdr:rowOff>11607</xdr:rowOff>
    </xdr:to>
    <xdr:sp macro="" textlink="">
      <xdr:nvSpPr>
        <xdr:cNvPr id="635" name="楕円 634"/>
        <xdr:cNvSpPr/>
      </xdr:nvSpPr>
      <xdr:spPr>
        <a:xfrm>
          <a:off x="16268700" y="132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59884</xdr:rowOff>
    </xdr:from>
    <xdr:ext cx="534377" cy="259045"/>
    <xdr:sp macro="" textlink="">
      <xdr:nvSpPr>
        <xdr:cNvPr id="636" name="公債費該当値テキスト"/>
        <xdr:cNvSpPr txBox="1"/>
      </xdr:nvSpPr>
      <xdr:spPr>
        <a:xfrm>
          <a:off x="16370300" y="132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93591</xdr:rowOff>
    </xdr:from>
    <xdr:to>
      <xdr:col>81</xdr:col>
      <xdr:colOff>101600</xdr:colOff>
      <xdr:row>78</xdr:row>
      <xdr:rowOff>23741</xdr:rowOff>
    </xdr:to>
    <xdr:sp macro="" textlink="">
      <xdr:nvSpPr>
        <xdr:cNvPr id="637" name="楕円 636"/>
        <xdr:cNvSpPr/>
      </xdr:nvSpPr>
      <xdr:spPr>
        <a:xfrm>
          <a:off x="15430500" y="132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14868</xdr:rowOff>
    </xdr:from>
    <xdr:ext cx="534377" cy="259045"/>
    <xdr:sp macro="" textlink="">
      <xdr:nvSpPr>
        <xdr:cNvPr id="638" name="テキスト ボックス 637"/>
        <xdr:cNvSpPr txBox="1"/>
      </xdr:nvSpPr>
      <xdr:spPr>
        <a:xfrm>
          <a:off x="15214111" y="1338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112359</xdr:rowOff>
    </xdr:from>
    <xdr:to>
      <xdr:col>76</xdr:col>
      <xdr:colOff>165100</xdr:colOff>
      <xdr:row>78</xdr:row>
      <xdr:rowOff>42509</xdr:rowOff>
    </xdr:to>
    <xdr:sp macro="" textlink="">
      <xdr:nvSpPr>
        <xdr:cNvPr id="639" name="楕円 638"/>
        <xdr:cNvSpPr/>
      </xdr:nvSpPr>
      <xdr:spPr>
        <a:xfrm>
          <a:off x="14541500" y="133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33636</xdr:rowOff>
    </xdr:from>
    <xdr:ext cx="534377" cy="259045"/>
    <xdr:sp macro="" textlink="">
      <xdr:nvSpPr>
        <xdr:cNvPr id="640" name="テキスト ボックス 639"/>
        <xdr:cNvSpPr txBox="1"/>
      </xdr:nvSpPr>
      <xdr:spPr>
        <a:xfrm>
          <a:off x="14325111" y="134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127036</xdr:rowOff>
    </xdr:from>
    <xdr:to>
      <xdr:col>72</xdr:col>
      <xdr:colOff>38100</xdr:colOff>
      <xdr:row>78</xdr:row>
      <xdr:rowOff>57186</xdr:rowOff>
    </xdr:to>
    <xdr:sp macro="" textlink="">
      <xdr:nvSpPr>
        <xdr:cNvPr id="641" name="楕円 640"/>
        <xdr:cNvSpPr/>
      </xdr:nvSpPr>
      <xdr:spPr>
        <a:xfrm>
          <a:off x="13652500" y="133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48313</xdr:rowOff>
    </xdr:from>
    <xdr:ext cx="534377" cy="259045"/>
    <xdr:sp macro="" textlink="">
      <xdr:nvSpPr>
        <xdr:cNvPr id="642" name="テキスト ボックス 641"/>
        <xdr:cNvSpPr txBox="1"/>
      </xdr:nvSpPr>
      <xdr:spPr>
        <a:xfrm>
          <a:off x="13436111" y="134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130707</xdr:rowOff>
    </xdr:from>
    <xdr:to>
      <xdr:col>67</xdr:col>
      <xdr:colOff>101600</xdr:colOff>
      <xdr:row>78</xdr:row>
      <xdr:rowOff>60857</xdr:rowOff>
    </xdr:to>
    <xdr:sp macro="" textlink="">
      <xdr:nvSpPr>
        <xdr:cNvPr id="643" name="楕円 642"/>
        <xdr:cNvSpPr/>
      </xdr:nvSpPr>
      <xdr:spPr>
        <a:xfrm>
          <a:off x="12763500" y="133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51984</xdr:rowOff>
    </xdr:from>
    <xdr:ext cx="534377" cy="259045"/>
    <xdr:sp macro="" textlink="">
      <xdr:nvSpPr>
        <xdr:cNvPr id="644" name="テキスト ボックス 643"/>
        <xdr:cNvSpPr txBox="1"/>
      </xdr:nvSpPr>
      <xdr:spPr>
        <a:xfrm>
          <a:off x="12547111" y="134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69901</xdr:rowOff>
    </xdr:from>
    <xdr:to>
      <xdr:col>85</xdr:col>
      <xdr:colOff>127000</xdr:colOff>
      <xdr:row>98</xdr:row>
      <xdr:rowOff>110499</xdr:rowOff>
    </xdr:to>
    <xdr:cxnSp macro="">
      <xdr:nvCxnSpPr>
        <xdr:cNvPr id="673" name="直線コネクタ 672"/>
        <xdr:cNvCxnSpPr/>
      </xdr:nvCxnSpPr>
      <xdr:spPr>
        <a:xfrm>
          <a:off x="15481300" y="16872001"/>
          <a:ext cx="838200" cy="4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69901</xdr:rowOff>
    </xdr:from>
    <xdr:to>
      <xdr:col>81</xdr:col>
      <xdr:colOff>50800</xdr:colOff>
      <xdr:row>98</xdr:row>
      <xdr:rowOff>122484</xdr:rowOff>
    </xdr:to>
    <xdr:cxnSp macro="">
      <xdr:nvCxnSpPr>
        <xdr:cNvPr id="676" name="直線コネクタ 675"/>
        <xdr:cNvCxnSpPr/>
      </xdr:nvCxnSpPr>
      <xdr:spPr>
        <a:xfrm flipV="1">
          <a:off x="14592300" y="16872001"/>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115551</xdr:rowOff>
    </xdr:from>
    <xdr:to>
      <xdr:col>76</xdr:col>
      <xdr:colOff>114300</xdr:colOff>
      <xdr:row>98</xdr:row>
      <xdr:rowOff>122484</xdr:rowOff>
    </xdr:to>
    <xdr:cxnSp macro="">
      <xdr:nvCxnSpPr>
        <xdr:cNvPr id="679" name="直線コネクタ 678"/>
        <xdr:cNvCxnSpPr/>
      </xdr:nvCxnSpPr>
      <xdr:spPr>
        <a:xfrm>
          <a:off x="13703300" y="16917651"/>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115551</xdr:rowOff>
    </xdr:from>
    <xdr:to>
      <xdr:col>71</xdr:col>
      <xdr:colOff>177800</xdr:colOff>
      <xdr:row>98</xdr:row>
      <xdr:rowOff>131552</xdr:rowOff>
    </xdr:to>
    <xdr:cxnSp macro="">
      <xdr:nvCxnSpPr>
        <xdr:cNvPr id="682" name="直線コネクタ 681"/>
        <xdr:cNvCxnSpPr/>
      </xdr:nvCxnSpPr>
      <xdr:spPr>
        <a:xfrm flipV="1">
          <a:off x="12814300" y="16917651"/>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59699</xdr:rowOff>
    </xdr:from>
    <xdr:to>
      <xdr:col>85</xdr:col>
      <xdr:colOff>177800</xdr:colOff>
      <xdr:row>98</xdr:row>
      <xdr:rowOff>161299</xdr:rowOff>
    </xdr:to>
    <xdr:sp macro="" textlink="">
      <xdr:nvSpPr>
        <xdr:cNvPr id="692" name="楕円 691"/>
        <xdr:cNvSpPr/>
      </xdr:nvSpPr>
      <xdr:spPr>
        <a:xfrm>
          <a:off x="16268700" y="1686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3" name="積立金該当値テキスト"/>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19101</xdr:rowOff>
    </xdr:from>
    <xdr:to>
      <xdr:col>81</xdr:col>
      <xdr:colOff>101600</xdr:colOff>
      <xdr:row>98</xdr:row>
      <xdr:rowOff>120701</xdr:rowOff>
    </xdr:to>
    <xdr:sp macro="" textlink="">
      <xdr:nvSpPr>
        <xdr:cNvPr id="694" name="楕円 693"/>
        <xdr:cNvSpPr/>
      </xdr:nvSpPr>
      <xdr:spPr>
        <a:xfrm>
          <a:off x="15430500" y="168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137228</xdr:rowOff>
    </xdr:from>
    <xdr:ext cx="534377" cy="259045"/>
    <xdr:sp macro="" textlink="">
      <xdr:nvSpPr>
        <xdr:cNvPr id="695" name="テキスト ボックス 694"/>
        <xdr:cNvSpPr txBox="1"/>
      </xdr:nvSpPr>
      <xdr:spPr>
        <a:xfrm>
          <a:off x="15214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71684</xdr:rowOff>
    </xdr:from>
    <xdr:to>
      <xdr:col>76</xdr:col>
      <xdr:colOff>165100</xdr:colOff>
      <xdr:row>99</xdr:row>
      <xdr:rowOff>1834</xdr:rowOff>
    </xdr:to>
    <xdr:sp macro="" textlink="">
      <xdr:nvSpPr>
        <xdr:cNvPr id="696" name="楕円 695"/>
        <xdr:cNvSpPr/>
      </xdr:nvSpPr>
      <xdr:spPr>
        <a:xfrm>
          <a:off x="14541500" y="168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18361</xdr:rowOff>
    </xdr:from>
    <xdr:ext cx="534377" cy="259045"/>
    <xdr:sp macro="" textlink="">
      <xdr:nvSpPr>
        <xdr:cNvPr id="697" name="テキスト ボックス 696"/>
        <xdr:cNvSpPr txBox="1"/>
      </xdr:nvSpPr>
      <xdr:spPr>
        <a:xfrm>
          <a:off x="14325111" y="166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64751</xdr:rowOff>
    </xdr:from>
    <xdr:to>
      <xdr:col>72</xdr:col>
      <xdr:colOff>38100</xdr:colOff>
      <xdr:row>98</xdr:row>
      <xdr:rowOff>166351</xdr:rowOff>
    </xdr:to>
    <xdr:sp macro="" textlink="">
      <xdr:nvSpPr>
        <xdr:cNvPr id="698" name="楕円 697"/>
        <xdr:cNvSpPr/>
      </xdr:nvSpPr>
      <xdr:spPr>
        <a:xfrm>
          <a:off x="13652500" y="168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11428</xdr:rowOff>
    </xdr:from>
    <xdr:ext cx="534377" cy="259045"/>
    <xdr:sp macro="" textlink="">
      <xdr:nvSpPr>
        <xdr:cNvPr id="699" name="テキスト ボックス 698"/>
        <xdr:cNvSpPr txBox="1"/>
      </xdr:nvSpPr>
      <xdr:spPr>
        <a:xfrm>
          <a:off x="13436111" y="166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80752</xdr:rowOff>
    </xdr:from>
    <xdr:to>
      <xdr:col>67</xdr:col>
      <xdr:colOff>101600</xdr:colOff>
      <xdr:row>99</xdr:row>
      <xdr:rowOff>10902</xdr:rowOff>
    </xdr:to>
    <xdr:sp macro="" textlink="">
      <xdr:nvSpPr>
        <xdr:cNvPr id="700" name="楕円 699"/>
        <xdr:cNvSpPr/>
      </xdr:nvSpPr>
      <xdr:spPr>
        <a:xfrm>
          <a:off x="12763500" y="1688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27429</xdr:rowOff>
    </xdr:from>
    <xdr:ext cx="534377" cy="259045"/>
    <xdr:sp macro="" textlink="">
      <xdr:nvSpPr>
        <xdr:cNvPr id="701" name="テキスト ボックス 700"/>
        <xdr:cNvSpPr txBox="1"/>
      </xdr:nvSpPr>
      <xdr:spPr>
        <a:xfrm>
          <a:off x="12547111" y="166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84241</xdr:rowOff>
    </xdr:from>
    <xdr:to>
      <xdr:col>116</xdr:col>
      <xdr:colOff>63500</xdr:colOff>
      <xdr:row>38</xdr:row>
      <xdr:rowOff>139700</xdr:rowOff>
    </xdr:to>
    <xdr:cxnSp macro="">
      <xdr:nvCxnSpPr>
        <xdr:cNvPr id="728" name="直線コネクタ 727"/>
        <xdr:cNvCxnSpPr/>
      </xdr:nvCxnSpPr>
      <xdr:spPr>
        <a:xfrm flipV="1">
          <a:off x="21323300" y="6599341"/>
          <a:ext cx="8382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138648</xdr:rowOff>
    </xdr:from>
    <xdr:to>
      <xdr:col>111</xdr:col>
      <xdr:colOff>177800</xdr:colOff>
      <xdr:row>38</xdr:row>
      <xdr:rowOff>139700</xdr:rowOff>
    </xdr:to>
    <xdr:cxnSp macro="">
      <xdr:nvCxnSpPr>
        <xdr:cNvPr id="731" name="直線コネクタ 730"/>
        <xdr:cNvCxnSpPr/>
      </xdr:nvCxnSpPr>
      <xdr:spPr>
        <a:xfrm>
          <a:off x="20434300" y="665374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138648</xdr:rowOff>
    </xdr:from>
    <xdr:to>
      <xdr:col>107</xdr:col>
      <xdr:colOff>50800</xdr:colOff>
      <xdr:row>38</xdr:row>
      <xdr:rowOff>139700</xdr:rowOff>
    </xdr:to>
    <xdr:cxnSp macro="">
      <xdr:nvCxnSpPr>
        <xdr:cNvPr id="734" name="直線コネクタ 733"/>
        <xdr:cNvCxnSpPr/>
      </xdr:nvCxnSpPr>
      <xdr:spPr>
        <a:xfrm flipV="1">
          <a:off x="19545300" y="665374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138694</xdr:rowOff>
    </xdr:from>
    <xdr:to>
      <xdr:col>102</xdr:col>
      <xdr:colOff>114300</xdr:colOff>
      <xdr:row>38</xdr:row>
      <xdr:rowOff>139700</xdr:rowOff>
    </xdr:to>
    <xdr:cxnSp macro="">
      <xdr:nvCxnSpPr>
        <xdr:cNvPr id="737" name="直線コネクタ 736"/>
        <xdr:cNvCxnSpPr/>
      </xdr:nvCxnSpPr>
      <xdr:spPr>
        <a:xfrm>
          <a:off x="18656300" y="66537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33441</xdr:rowOff>
    </xdr:from>
    <xdr:to>
      <xdr:col>116</xdr:col>
      <xdr:colOff>114300</xdr:colOff>
      <xdr:row>38</xdr:row>
      <xdr:rowOff>135041</xdr:rowOff>
    </xdr:to>
    <xdr:sp macro="" textlink="">
      <xdr:nvSpPr>
        <xdr:cNvPr id="747" name="楕円 746"/>
        <xdr:cNvSpPr/>
      </xdr:nvSpPr>
      <xdr:spPr>
        <a:xfrm>
          <a:off x="221107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149692</xdr:rowOff>
    </xdr:from>
    <xdr:ext cx="469744" cy="259045"/>
    <xdr:sp macro="" textlink="">
      <xdr:nvSpPr>
        <xdr:cNvPr id="748" name="投資及び出資金該当値テキスト"/>
        <xdr:cNvSpPr txBox="1"/>
      </xdr:nvSpPr>
      <xdr:spPr>
        <a:xfrm>
          <a:off x="22212300" y="64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87848</xdr:rowOff>
    </xdr:from>
    <xdr:to>
      <xdr:col>107</xdr:col>
      <xdr:colOff>101600</xdr:colOff>
      <xdr:row>39</xdr:row>
      <xdr:rowOff>17998</xdr:rowOff>
    </xdr:to>
    <xdr:sp macro="" textlink="">
      <xdr:nvSpPr>
        <xdr:cNvPr id="751" name="楕円 750"/>
        <xdr:cNvSpPr/>
      </xdr:nvSpPr>
      <xdr:spPr>
        <a:xfrm>
          <a:off x="20383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9125</xdr:rowOff>
    </xdr:from>
    <xdr:ext cx="313932" cy="259045"/>
    <xdr:sp macro="" textlink="">
      <xdr:nvSpPr>
        <xdr:cNvPr id="752" name="テキスト ボックス 751"/>
        <xdr:cNvSpPr txBox="1"/>
      </xdr:nvSpPr>
      <xdr:spPr>
        <a:xfrm>
          <a:off x="20277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87894</xdr:rowOff>
    </xdr:from>
    <xdr:to>
      <xdr:col>98</xdr:col>
      <xdr:colOff>38100</xdr:colOff>
      <xdr:row>39</xdr:row>
      <xdr:rowOff>18044</xdr:rowOff>
    </xdr:to>
    <xdr:sp macro="" textlink="">
      <xdr:nvSpPr>
        <xdr:cNvPr id="755" name="楕円 754"/>
        <xdr:cNvSpPr/>
      </xdr:nvSpPr>
      <xdr:spPr>
        <a:xfrm>
          <a:off x="18605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9171</xdr:rowOff>
    </xdr:from>
    <xdr:ext cx="313932" cy="259045"/>
    <xdr:sp macro="" textlink="">
      <xdr:nvSpPr>
        <xdr:cNvPr id="756" name="テキスト ボックス 755"/>
        <xdr:cNvSpPr txBox="1"/>
      </xdr:nvSpPr>
      <xdr:spPr>
        <a:xfrm>
          <a:off x="18499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39763</xdr:rowOff>
    </xdr:from>
    <xdr:to>
      <xdr:col>116</xdr:col>
      <xdr:colOff>63500</xdr:colOff>
      <xdr:row>59</xdr:row>
      <xdr:rowOff>39897</xdr:rowOff>
    </xdr:to>
    <xdr:cxnSp macro="">
      <xdr:nvCxnSpPr>
        <xdr:cNvPr id="785" name="直線コネクタ 784"/>
        <xdr:cNvCxnSpPr/>
      </xdr:nvCxnSpPr>
      <xdr:spPr>
        <a:xfrm>
          <a:off x="21323300" y="10155313"/>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38868</xdr:rowOff>
    </xdr:from>
    <xdr:to>
      <xdr:col>111</xdr:col>
      <xdr:colOff>177800</xdr:colOff>
      <xdr:row>59</xdr:row>
      <xdr:rowOff>39763</xdr:rowOff>
    </xdr:to>
    <xdr:cxnSp macro="">
      <xdr:nvCxnSpPr>
        <xdr:cNvPr id="788" name="直線コネクタ 787"/>
        <xdr:cNvCxnSpPr/>
      </xdr:nvCxnSpPr>
      <xdr:spPr>
        <a:xfrm>
          <a:off x="20434300" y="10154418"/>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38868</xdr:rowOff>
    </xdr:from>
    <xdr:to>
      <xdr:col>107</xdr:col>
      <xdr:colOff>50800</xdr:colOff>
      <xdr:row>59</xdr:row>
      <xdr:rowOff>39363</xdr:rowOff>
    </xdr:to>
    <xdr:cxnSp macro="">
      <xdr:nvCxnSpPr>
        <xdr:cNvPr id="791" name="直線コネクタ 790"/>
        <xdr:cNvCxnSpPr/>
      </xdr:nvCxnSpPr>
      <xdr:spPr>
        <a:xfrm flipV="1">
          <a:off x="19545300" y="1015441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39306</xdr:rowOff>
    </xdr:from>
    <xdr:to>
      <xdr:col>102</xdr:col>
      <xdr:colOff>114300</xdr:colOff>
      <xdr:row>59</xdr:row>
      <xdr:rowOff>39363</xdr:rowOff>
    </xdr:to>
    <xdr:cxnSp macro="">
      <xdr:nvCxnSpPr>
        <xdr:cNvPr id="794" name="直線コネクタ 793"/>
        <xdr:cNvCxnSpPr/>
      </xdr:nvCxnSpPr>
      <xdr:spPr>
        <a:xfrm>
          <a:off x="18656300" y="1015485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160547</xdr:rowOff>
    </xdr:from>
    <xdr:to>
      <xdr:col>116</xdr:col>
      <xdr:colOff>114300</xdr:colOff>
      <xdr:row>59</xdr:row>
      <xdr:rowOff>90697</xdr:rowOff>
    </xdr:to>
    <xdr:sp macro="" textlink="">
      <xdr:nvSpPr>
        <xdr:cNvPr id="804" name="楕円 803"/>
        <xdr:cNvSpPr/>
      </xdr:nvSpPr>
      <xdr:spPr>
        <a:xfrm>
          <a:off x="22110700" y="101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160413</xdr:rowOff>
    </xdr:from>
    <xdr:to>
      <xdr:col>112</xdr:col>
      <xdr:colOff>38100</xdr:colOff>
      <xdr:row>59</xdr:row>
      <xdr:rowOff>90563</xdr:rowOff>
    </xdr:to>
    <xdr:sp macro="" textlink="">
      <xdr:nvSpPr>
        <xdr:cNvPr id="806" name="楕円 805"/>
        <xdr:cNvSpPr/>
      </xdr:nvSpPr>
      <xdr:spPr>
        <a:xfrm>
          <a:off x="21272500" y="101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81690</xdr:rowOff>
    </xdr:from>
    <xdr:ext cx="378565" cy="259045"/>
    <xdr:sp macro="" textlink="">
      <xdr:nvSpPr>
        <xdr:cNvPr id="807" name="テキスト ボックス 806"/>
        <xdr:cNvSpPr txBox="1"/>
      </xdr:nvSpPr>
      <xdr:spPr>
        <a:xfrm>
          <a:off x="21134017" y="1019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159518</xdr:rowOff>
    </xdr:from>
    <xdr:to>
      <xdr:col>107</xdr:col>
      <xdr:colOff>101600</xdr:colOff>
      <xdr:row>59</xdr:row>
      <xdr:rowOff>89668</xdr:rowOff>
    </xdr:to>
    <xdr:sp macro="" textlink="">
      <xdr:nvSpPr>
        <xdr:cNvPr id="808" name="楕円 807"/>
        <xdr:cNvSpPr/>
      </xdr:nvSpPr>
      <xdr:spPr>
        <a:xfrm>
          <a:off x="20383500" y="101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80795</xdr:rowOff>
    </xdr:from>
    <xdr:ext cx="378565" cy="259045"/>
    <xdr:sp macro="" textlink="">
      <xdr:nvSpPr>
        <xdr:cNvPr id="809" name="テキスト ボックス 808"/>
        <xdr:cNvSpPr txBox="1"/>
      </xdr:nvSpPr>
      <xdr:spPr>
        <a:xfrm>
          <a:off x="20245017" y="10196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160013</xdr:rowOff>
    </xdr:from>
    <xdr:to>
      <xdr:col>102</xdr:col>
      <xdr:colOff>165100</xdr:colOff>
      <xdr:row>59</xdr:row>
      <xdr:rowOff>90163</xdr:rowOff>
    </xdr:to>
    <xdr:sp macro="" textlink="">
      <xdr:nvSpPr>
        <xdr:cNvPr id="810" name="楕円 809"/>
        <xdr:cNvSpPr/>
      </xdr:nvSpPr>
      <xdr:spPr>
        <a:xfrm>
          <a:off x="19494500" y="10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81290</xdr:rowOff>
    </xdr:from>
    <xdr:ext cx="378565" cy="259045"/>
    <xdr:sp macro="" textlink="">
      <xdr:nvSpPr>
        <xdr:cNvPr id="811" name="テキスト ボックス 810"/>
        <xdr:cNvSpPr txBox="1"/>
      </xdr:nvSpPr>
      <xdr:spPr>
        <a:xfrm>
          <a:off x="19356017" y="1019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159956</xdr:rowOff>
    </xdr:from>
    <xdr:to>
      <xdr:col>98</xdr:col>
      <xdr:colOff>38100</xdr:colOff>
      <xdr:row>59</xdr:row>
      <xdr:rowOff>90106</xdr:rowOff>
    </xdr:to>
    <xdr:sp macro="" textlink="">
      <xdr:nvSpPr>
        <xdr:cNvPr id="812" name="楕円 811"/>
        <xdr:cNvSpPr/>
      </xdr:nvSpPr>
      <xdr:spPr>
        <a:xfrm>
          <a:off x="18605500" y="10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81233</xdr:rowOff>
    </xdr:from>
    <xdr:ext cx="378565" cy="259045"/>
    <xdr:sp macro="" textlink="">
      <xdr:nvSpPr>
        <xdr:cNvPr id="813" name="テキスト ボックス 812"/>
        <xdr:cNvSpPr txBox="1"/>
      </xdr:nvSpPr>
      <xdr:spPr>
        <a:xfrm>
          <a:off x="18467017" y="10196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113741</xdr:rowOff>
    </xdr:from>
    <xdr:to>
      <xdr:col>116</xdr:col>
      <xdr:colOff>63500</xdr:colOff>
      <xdr:row>75</xdr:row>
      <xdr:rowOff>170878</xdr:rowOff>
    </xdr:to>
    <xdr:cxnSp macro="">
      <xdr:nvCxnSpPr>
        <xdr:cNvPr id="843" name="直線コネクタ 842"/>
        <xdr:cNvCxnSpPr/>
      </xdr:nvCxnSpPr>
      <xdr:spPr>
        <a:xfrm flipV="1">
          <a:off x="21323300" y="12972491"/>
          <a:ext cx="838200" cy="5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163309</xdr:rowOff>
    </xdr:from>
    <xdr:to>
      <xdr:col>111</xdr:col>
      <xdr:colOff>177800</xdr:colOff>
      <xdr:row>75</xdr:row>
      <xdr:rowOff>170878</xdr:rowOff>
    </xdr:to>
    <xdr:cxnSp macro="">
      <xdr:nvCxnSpPr>
        <xdr:cNvPr id="846" name="直線コネクタ 845"/>
        <xdr:cNvCxnSpPr/>
      </xdr:nvCxnSpPr>
      <xdr:spPr>
        <a:xfrm>
          <a:off x="20434300" y="13022059"/>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163309</xdr:rowOff>
    </xdr:from>
    <xdr:to>
      <xdr:col>107</xdr:col>
      <xdr:colOff>50800</xdr:colOff>
      <xdr:row>76</xdr:row>
      <xdr:rowOff>16383</xdr:rowOff>
    </xdr:to>
    <xdr:cxnSp macro="">
      <xdr:nvCxnSpPr>
        <xdr:cNvPr id="849" name="直線コネクタ 848"/>
        <xdr:cNvCxnSpPr/>
      </xdr:nvCxnSpPr>
      <xdr:spPr>
        <a:xfrm flipV="1">
          <a:off x="19545300" y="13022059"/>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16383</xdr:rowOff>
    </xdr:from>
    <xdr:to>
      <xdr:col>102</xdr:col>
      <xdr:colOff>114300</xdr:colOff>
      <xdr:row>76</xdr:row>
      <xdr:rowOff>70650</xdr:rowOff>
    </xdr:to>
    <xdr:cxnSp macro="">
      <xdr:nvCxnSpPr>
        <xdr:cNvPr id="852" name="直線コネクタ 851"/>
        <xdr:cNvCxnSpPr/>
      </xdr:nvCxnSpPr>
      <xdr:spPr>
        <a:xfrm flipV="1">
          <a:off x="18656300" y="13046583"/>
          <a:ext cx="889000" cy="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62941</xdr:rowOff>
    </xdr:from>
    <xdr:to>
      <xdr:col>116</xdr:col>
      <xdr:colOff>114300</xdr:colOff>
      <xdr:row>75</xdr:row>
      <xdr:rowOff>164542</xdr:rowOff>
    </xdr:to>
    <xdr:sp macro="" textlink="">
      <xdr:nvSpPr>
        <xdr:cNvPr id="862" name="楕円 861"/>
        <xdr:cNvSpPr/>
      </xdr:nvSpPr>
      <xdr:spPr>
        <a:xfrm>
          <a:off x="22110700" y="129216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85818</xdr:rowOff>
    </xdr:from>
    <xdr:ext cx="534377" cy="259045"/>
    <xdr:sp macro="" textlink="">
      <xdr:nvSpPr>
        <xdr:cNvPr id="863" name="繰出金該当値テキスト"/>
        <xdr:cNvSpPr txBox="1"/>
      </xdr:nvSpPr>
      <xdr:spPr>
        <a:xfrm>
          <a:off x="22212300" y="127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120079</xdr:rowOff>
    </xdr:from>
    <xdr:to>
      <xdr:col>112</xdr:col>
      <xdr:colOff>38100</xdr:colOff>
      <xdr:row>76</xdr:row>
      <xdr:rowOff>50229</xdr:rowOff>
    </xdr:to>
    <xdr:sp macro="" textlink="">
      <xdr:nvSpPr>
        <xdr:cNvPr id="864" name="楕円 863"/>
        <xdr:cNvSpPr/>
      </xdr:nvSpPr>
      <xdr:spPr>
        <a:xfrm>
          <a:off x="21272500" y="129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66756</xdr:rowOff>
    </xdr:from>
    <xdr:ext cx="534377" cy="259045"/>
    <xdr:sp macro="" textlink="">
      <xdr:nvSpPr>
        <xdr:cNvPr id="865" name="テキスト ボックス 864"/>
        <xdr:cNvSpPr txBox="1"/>
      </xdr:nvSpPr>
      <xdr:spPr>
        <a:xfrm>
          <a:off x="21056111" y="127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112509</xdr:rowOff>
    </xdr:from>
    <xdr:to>
      <xdr:col>107</xdr:col>
      <xdr:colOff>101600</xdr:colOff>
      <xdr:row>76</xdr:row>
      <xdr:rowOff>42659</xdr:rowOff>
    </xdr:to>
    <xdr:sp macro="" textlink="">
      <xdr:nvSpPr>
        <xdr:cNvPr id="866" name="楕円 865"/>
        <xdr:cNvSpPr/>
      </xdr:nvSpPr>
      <xdr:spPr>
        <a:xfrm>
          <a:off x="20383500" y="129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59186</xdr:rowOff>
    </xdr:from>
    <xdr:ext cx="534377" cy="259045"/>
    <xdr:sp macro="" textlink="">
      <xdr:nvSpPr>
        <xdr:cNvPr id="867" name="テキスト ボックス 866"/>
        <xdr:cNvSpPr txBox="1"/>
      </xdr:nvSpPr>
      <xdr:spPr>
        <a:xfrm>
          <a:off x="20167111" y="127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137033</xdr:rowOff>
    </xdr:from>
    <xdr:to>
      <xdr:col>102</xdr:col>
      <xdr:colOff>165100</xdr:colOff>
      <xdr:row>76</xdr:row>
      <xdr:rowOff>67183</xdr:rowOff>
    </xdr:to>
    <xdr:sp macro="" textlink="">
      <xdr:nvSpPr>
        <xdr:cNvPr id="868" name="楕円 867"/>
        <xdr:cNvSpPr/>
      </xdr:nvSpPr>
      <xdr:spPr>
        <a:xfrm>
          <a:off x="19494500" y="12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83710</xdr:rowOff>
    </xdr:from>
    <xdr:ext cx="534377" cy="259045"/>
    <xdr:sp macro="" textlink="">
      <xdr:nvSpPr>
        <xdr:cNvPr id="869" name="テキスト ボックス 868"/>
        <xdr:cNvSpPr txBox="1"/>
      </xdr:nvSpPr>
      <xdr:spPr>
        <a:xfrm>
          <a:off x="19278111" y="127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19850</xdr:rowOff>
    </xdr:from>
    <xdr:to>
      <xdr:col>98</xdr:col>
      <xdr:colOff>38100</xdr:colOff>
      <xdr:row>76</xdr:row>
      <xdr:rowOff>121450</xdr:rowOff>
    </xdr:to>
    <xdr:sp macro="" textlink="">
      <xdr:nvSpPr>
        <xdr:cNvPr id="870" name="楕円 869"/>
        <xdr:cNvSpPr/>
      </xdr:nvSpPr>
      <xdr:spPr>
        <a:xfrm>
          <a:off x="18605500" y="130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112577</xdr:rowOff>
    </xdr:from>
    <xdr:ext cx="534377" cy="259045"/>
    <xdr:sp macro="" textlink="">
      <xdr:nvSpPr>
        <xdr:cNvPr id="871" name="テキスト ボックス 870"/>
        <xdr:cNvSpPr txBox="1"/>
      </xdr:nvSpPr>
      <xdr:spPr>
        <a:xfrm>
          <a:off x="18389111" y="131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615,193</a:t>
          </a:r>
          <a:r>
            <a:rPr kumimoji="1" lang="ja-JP" altLang="en-US" sz="1100">
              <a:latin typeface="ＭＳ Ｐゴシック" panose="020B0600070205080204" pitchFamily="50" charset="-128"/>
              <a:ea typeface="ＭＳ Ｐゴシック" panose="020B0600070205080204" pitchFamily="50" charset="-128"/>
            </a:rPr>
            <a:t>円となっており、前年度から</a:t>
          </a:r>
          <a:r>
            <a:rPr kumimoji="1" lang="en-US" altLang="ja-JP" sz="1100">
              <a:latin typeface="ＭＳ Ｐゴシック" panose="020B0600070205080204" pitchFamily="50" charset="-128"/>
              <a:ea typeface="ＭＳ Ｐゴシック" panose="020B0600070205080204" pitchFamily="50" charset="-128"/>
            </a:rPr>
            <a:t>87,143</a:t>
          </a:r>
          <a:r>
            <a:rPr kumimoji="1" lang="ja-JP" altLang="en-US" sz="1100">
              <a:latin typeface="ＭＳ Ｐゴシック" panose="020B0600070205080204" pitchFamily="50" charset="-128"/>
              <a:ea typeface="ＭＳ Ｐゴシック" panose="020B0600070205080204" pitchFamily="50" charset="-128"/>
            </a:rPr>
            <a:t>円減少している。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義務的経費を見ると人件費は、住民一人当たり</a:t>
          </a:r>
          <a:r>
            <a:rPr kumimoji="1" lang="en-US" altLang="ja-JP" sz="1100">
              <a:latin typeface="ＭＳ Ｐゴシック" panose="020B0600070205080204" pitchFamily="50" charset="-128"/>
              <a:ea typeface="ＭＳ Ｐゴシック" panose="020B0600070205080204" pitchFamily="50" charset="-128"/>
            </a:rPr>
            <a:t>112,818</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135,698</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22,880</a:t>
          </a:r>
          <a:r>
            <a:rPr kumimoji="1" lang="ja-JP" altLang="en-US" sz="1100">
              <a:latin typeface="ＭＳ Ｐゴシック" panose="020B0600070205080204" pitchFamily="50" charset="-128"/>
              <a:ea typeface="ＭＳ Ｐゴシック" panose="020B0600070205080204" pitchFamily="50" charset="-128"/>
            </a:rPr>
            <a:t>円下回っているが、茨城県平均（</a:t>
          </a:r>
          <a:r>
            <a:rPr kumimoji="1" lang="en-US" altLang="ja-JP" sz="1100">
              <a:latin typeface="ＭＳ Ｐゴシック" panose="020B0600070205080204" pitchFamily="50" charset="-128"/>
              <a:ea typeface="ＭＳ Ｐゴシック" panose="020B0600070205080204" pitchFamily="50" charset="-128"/>
            </a:rPr>
            <a:t>68,052</a:t>
          </a:r>
          <a:r>
            <a:rPr kumimoji="1" lang="ja-JP" altLang="en-US" sz="1100">
              <a:latin typeface="ＭＳ Ｐゴシック" panose="020B0600070205080204" pitchFamily="50" charset="-128"/>
              <a:ea typeface="ＭＳ Ｐゴシック" panose="020B0600070205080204" pitchFamily="50" charset="-128"/>
            </a:rPr>
            <a:t>円）に比べて高い水準にある。これは人口減少（前年度比△</a:t>
          </a:r>
          <a:r>
            <a:rPr kumimoji="1" lang="en-US" altLang="ja-JP" sz="1100">
              <a:latin typeface="ＭＳ Ｐゴシック" panose="020B0600070205080204" pitchFamily="50" charset="-128"/>
              <a:ea typeface="ＭＳ Ｐゴシック" panose="020B0600070205080204" pitchFamily="50" charset="-128"/>
            </a:rPr>
            <a:t>210</a:t>
          </a:r>
          <a:r>
            <a:rPr kumimoji="1" lang="ja-JP" altLang="en-US" sz="1100">
              <a:latin typeface="ＭＳ Ｐゴシック" panose="020B0600070205080204" pitchFamily="50" charset="-128"/>
              <a:ea typeface="ＭＳ Ｐゴシック" panose="020B0600070205080204" pitchFamily="50" charset="-128"/>
            </a:rPr>
            <a:t>）に加え認定こども園等の公立の施設が、人口規模に対して多いことが主な要因である。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扶助費については、前年度と比較すると</a:t>
          </a:r>
          <a:r>
            <a:rPr kumimoji="1" lang="en-US" altLang="ja-JP" sz="1100">
              <a:latin typeface="ＭＳ Ｐゴシック" panose="020B0600070205080204" pitchFamily="50" charset="-128"/>
              <a:ea typeface="ＭＳ Ｐゴシック" panose="020B0600070205080204" pitchFamily="50" charset="-128"/>
            </a:rPr>
            <a:t>20,085</a:t>
          </a:r>
          <a:r>
            <a:rPr kumimoji="1" lang="ja-JP" altLang="en-US" sz="1100">
              <a:latin typeface="ＭＳ Ｐゴシック" panose="020B0600070205080204" pitchFamily="50" charset="-128"/>
              <a:ea typeface="ＭＳ Ｐゴシック" panose="020B0600070205080204" pitchFamily="50" charset="-128"/>
            </a:rPr>
            <a:t>円の増、類似団体平均（</a:t>
          </a:r>
          <a:r>
            <a:rPr kumimoji="1" lang="en-US" altLang="ja-JP" sz="1100">
              <a:latin typeface="ＭＳ Ｐゴシック" panose="020B0600070205080204" pitchFamily="50" charset="-128"/>
              <a:ea typeface="ＭＳ Ｐゴシック" panose="020B0600070205080204" pitchFamily="50" charset="-128"/>
            </a:rPr>
            <a:t>82,549</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8,135</a:t>
          </a:r>
          <a:r>
            <a:rPr kumimoji="1" lang="ja-JP" altLang="en-US" sz="1100">
              <a:latin typeface="ＭＳ Ｐゴシック" panose="020B0600070205080204" pitchFamily="50" charset="-128"/>
              <a:ea typeface="ＭＳ Ｐゴシック" panose="020B0600070205080204" pitchFamily="50" charset="-128"/>
            </a:rPr>
            <a:t>円、県平均よりも</a:t>
          </a:r>
          <a:r>
            <a:rPr kumimoji="1" lang="en-US" altLang="ja-JP" sz="1100">
              <a:latin typeface="ＭＳ Ｐゴシック" panose="020B0600070205080204" pitchFamily="50" charset="-128"/>
              <a:ea typeface="ＭＳ Ｐゴシック" panose="020B0600070205080204" pitchFamily="50" charset="-128"/>
            </a:rPr>
            <a:t>40,360</a:t>
          </a:r>
          <a:r>
            <a:rPr kumimoji="1" lang="ja-JP" altLang="en-US" sz="1100">
              <a:latin typeface="ＭＳ Ｐゴシック" panose="020B0600070205080204" pitchFamily="50" charset="-128"/>
              <a:ea typeface="ＭＳ Ｐゴシック" panose="020B0600070205080204" pitchFamily="50" charset="-128"/>
            </a:rPr>
            <a:t>円下回っている。増となった主な要因は、人口減少によるものが大きく、今後は引き続き扶助費の増加を抑制していくことに努める。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補助費等については、前年度と比較すると</a:t>
          </a:r>
          <a:r>
            <a:rPr kumimoji="1" lang="en-US" altLang="ja-JP" sz="1100">
              <a:latin typeface="ＭＳ Ｐゴシック" panose="020B0600070205080204" pitchFamily="50" charset="-128"/>
              <a:ea typeface="ＭＳ Ｐゴシック" panose="020B0600070205080204" pitchFamily="50" charset="-128"/>
            </a:rPr>
            <a:t>105,922</a:t>
          </a:r>
          <a:r>
            <a:rPr kumimoji="1" lang="ja-JP" altLang="en-US" sz="1100">
              <a:latin typeface="ＭＳ Ｐゴシック" panose="020B0600070205080204" pitchFamily="50" charset="-128"/>
              <a:ea typeface="ＭＳ Ｐゴシック" panose="020B0600070205080204" pitchFamily="50" charset="-128"/>
            </a:rPr>
            <a:t>円の減、類似団体平均（</a:t>
          </a:r>
          <a:r>
            <a:rPr kumimoji="1" lang="en-US" altLang="ja-JP" sz="1100">
              <a:latin typeface="ＭＳ Ｐゴシック" panose="020B0600070205080204" pitchFamily="50" charset="-128"/>
              <a:ea typeface="ＭＳ Ｐゴシック" panose="020B0600070205080204" pitchFamily="50" charset="-128"/>
            </a:rPr>
            <a:t>132,727</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25,817</a:t>
          </a:r>
          <a:r>
            <a:rPr kumimoji="1" lang="ja-JP" altLang="en-US" sz="1100">
              <a:latin typeface="ＭＳ Ｐゴシック" panose="020B0600070205080204" pitchFamily="50" charset="-128"/>
              <a:ea typeface="ＭＳ Ｐゴシック" panose="020B0600070205080204" pitchFamily="50" charset="-128"/>
            </a:rPr>
            <a:t>円下回り、県平均より</a:t>
          </a:r>
          <a:r>
            <a:rPr kumimoji="1" lang="en-US" altLang="ja-JP" sz="1100">
              <a:latin typeface="ＭＳ Ｐゴシック" panose="020B0600070205080204" pitchFamily="50" charset="-128"/>
              <a:ea typeface="ＭＳ Ｐゴシック" panose="020B0600070205080204" pitchFamily="50" charset="-128"/>
            </a:rPr>
            <a:t>53,972</a:t>
          </a:r>
          <a:r>
            <a:rPr kumimoji="1" lang="ja-JP" altLang="en-US" sz="1100">
              <a:latin typeface="ＭＳ Ｐゴシック" panose="020B0600070205080204" pitchFamily="50" charset="-128"/>
              <a:ea typeface="ＭＳ Ｐゴシック" panose="020B0600070205080204" pitchFamily="50" charset="-128"/>
            </a:rPr>
            <a:t>円上回っている。前年度から減少となった主な要因は、特別定額給付金の減によるものである。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公債費については、前年度と比較すると</a:t>
          </a:r>
          <a:r>
            <a:rPr kumimoji="1" lang="en-US" altLang="ja-JP" sz="1100">
              <a:latin typeface="ＭＳ Ｐゴシック" panose="020B0600070205080204" pitchFamily="50" charset="-128"/>
              <a:ea typeface="ＭＳ Ｐゴシック" panose="020B0600070205080204" pitchFamily="50" charset="-128"/>
            </a:rPr>
            <a:t>2,654</a:t>
          </a:r>
          <a:r>
            <a:rPr kumimoji="1" lang="ja-JP" altLang="en-US" sz="1100">
              <a:latin typeface="ＭＳ Ｐゴシック" panose="020B0600070205080204" pitchFamily="50" charset="-128"/>
              <a:ea typeface="ＭＳ Ｐゴシック" panose="020B0600070205080204" pitchFamily="50" charset="-128"/>
            </a:rPr>
            <a:t>円の増、類似団体平均（</a:t>
          </a:r>
          <a:r>
            <a:rPr kumimoji="1" lang="en-US" altLang="ja-JP" sz="1100">
              <a:latin typeface="ＭＳ Ｐゴシック" panose="020B0600070205080204" pitchFamily="50" charset="-128"/>
              <a:ea typeface="ＭＳ Ｐゴシック" panose="020B0600070205080204" pitchFamily="50" charset="-128"/>
            </a:rPr>
            <a:t>81,820</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42,692</a:t>
          </a:r>
          <a:r>
            <a:rPr kumimoji="1" lang="ja-JP" altLang="en-US" sz="1100">
              <a:latin typeface="ＭＳ Ｐゴシック" panose="020B0600070205080204" pitchFamily="50" charset="-128"/>
              <a:ea typeface="ＭＳ Ｐゴシック" panose="020B0600070205080204" pitchFamily="50" charset="-128"/>
            </a:rPr>
            <a:t>円下回っており、県平均とはほぼ同額となっている。増となった主な要因は、小中一貫校建設の際に発行した平成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年度債の元金償還開始によるものであり、今後も将来的な負担に十分留意しつつ、過度に起債に依存することのない財政運営を行う。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8,368
8,218
44.30
5,793,013
5,147,937
431,788
3,346,093
3,737,340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73101</xdr:rowOff>
    </xdr:from>
    <xdr:to>
      <xdr:col>24</xdr:col>
      <xdr:colOff>63500</xdr:colOff>
      <xdr:row>36</xdr:row>
      <xdr:rowOff>95504</xdr:rowOff>
    </xdr:to>
    <xdr:cxnSp macro="">
      <xdr:nvCxnSpPr>
        <xdr:cNvPr id="59" name="直線コネクタ 58"/>
        <xdr:cNvCxnSpPr/>
      </xdr:nvCxnSpPr>
      <xdr:spPr>
        <a:xfrm>
          <a:off x="3797300" y="6245301"/>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111963</xdr:rowOff>
    </xdr:from>
    <xdr:to>
      <xdr:col>19</xdr:col>
      <xdr:colOff>177800</xdr:colOff>
      <xdr:row>36</xdr:row>
      <xdr:rowOff>73101</xdr:rowOff>
    </xdr:to>
    <xdr:cxnSp macro="">
      <xdr:nvCxnSpPr>
        <xdr:cNvPr id="62" name="直線コネクタ 61"/>
        <xdr:cNvCxnSpPr/>
      </xdr:nvCxnSpPr>
      <xdr:spPr>
        <a:xfrm>
          <a:off x="2908300" y="6112713"/>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111963</xdr:rowOff>
    </xdr:from>
    <xdr:to>
      <xdr:col>15</xdr:col>
      <xdr:colOff>50800</xdr:colOff>
      <xdr:row>35</xdr:row>
      <xdr:rowOff>146710</xdr:rowOff>
    </xdr:to>
    <xdr:cxnSp macro="">
      <xdr:nvCxnSpPr>
        <xdr:cNvPr id="65" name="直線コネクタ 64"/>
        <xdr:cNvCxnSpPr/>
      </xdr:nvCxnSpPr>
      <xdr:spPr>
        <a:xfrm flipV="1">
          <a:off x="2019300" y="611271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146710</xdr:rowOff>
    </xdr:from>
    <xdr:to>
      <xdr:col>10</xdr:col>
      <xdr:colOff>114300</xdr:colOff>
      <xdr:row>35</xdr:row>
      <xdr:rowOff>148234</xdr:rowOff>
    </xdr:to>
    <xdr:cxnSp macro="">
      <xdr:nvCxnSpPr>
        <xdr:cNvPr id="68" name="直線コネクタ 67"/>
        <xdr:cNvCxnSpPr/>
      </xdr:nvCxnSpPr>
      <xdr:spPr>
        <a:xfrm flipV="1">
          <a:off x="1130300" y="614746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44704</xdr:rowOff>
    </xdr:from>
    <xdr:to>
      <xdr:col>24</xdr:col>
      <xdr:colOff>114300</xdr:colOff>
      <xdr:row>36</xdr:row>
      <xdr:rowOff>146304</xdr:rowOff>
    </xdr:to>
    <xdr:sp macro="" textlink="">
      <xdr:nvSpPr>
        <xdr:cNvPr id="78" name="楕円 77"/>
        <xdr:cNvSpPr/>
      </xdr:nvSpPr>
      <xdr:spPr>
        <a:xfrm>
          <a:off x="45847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23131</xdr:rowOff>
    </xdr:from>
    <xdr:ext cx="469744" cy="259045"/>
    <xdr:sp macro="" textlink="">
      <xdr:nvSpPr>
        <xdr:cNvPr id="79" name="議会費該当値テキスト"/>
        <xdr:cNvSpPr txBox="1"/>
      </xdr:nvSpPr>
      <xdr:spPr>
        <a:xfrm>
          <a:off x="46863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22301</xdr:rowOff>
    </xdr:from>
    <xdr:to>
      <xdr:col>20</xdr:col>
      <xdr:colOff>38100</xdr:colOff>
      <xdr:row>36</xdr:row>
      <xdr:rowOff>123901</xdr:rowOff>
    </xdr:to>
    <xdr:sp macro="" textlink="">
      <xdr:nvSpPr>
        <xdr:cNvPr id="80" name="楕円 79"/>
        <xdr:cNvSpPr/>
      </xdr:nvSpPr>
      <xdr:spPr>
        <a:xfrm>
          <a:off x="3746500" y="61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115028</xdr:rowOff>
    </xdr:from>
    <xdr:ext cx="469744" cy="259045"/>
    <xdr:sp macro="" textlink="">
      <xdr:nvSpPr>
        <xdr:cNvPr id="81" name="テキスト ボックス 80"/>
        <xdr:cNvSpPr txBox="1"/>
      </xdr:nvSpPr>
      <xdr:spPr>
        <a:xfrm>
          <a:off x="3562428" y="628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61163</xdr:rowOff>
    </xdr:from>
    <xdr:to>
      <xdr:col>15</xdr:col>
      <xdr:colOff>101600</xdr:colOff>
      <xdr:row>35</xdr:row>
      <xdr:rowOff>162763</xdr:rowOff>
    </xdr:to>
    <xdr:sp macro="" textlink="">
      <xdr:nvSpPr>
        <xdr:cNvPr id="82" name="楕円 81"/>
        <xdr:cNvSpPr/>
      </xdr:nvSpPr>
      <xdr:spPr>
        <a:xfrm>
          <a:off x="2857500" y="60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153890</xdr:rowOff>
    </xdr:from>
    <xdr:ext cx="469744" cy="259045"/>
    <xdr:sp macro="" textlink="">
      <xdr:nvSpPr>
        <xdr:cNvPr id="83" name="テキスト ボックス 82"/>
        <xdr:cNvSpPr txBox="1"/>
      </xdr:nvSpPr>
      <xdr:spPr>
        <a:xfrm>
          <a:off x="2673428" y="61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95910</xdr:rowOff>
    </xdr:from>
    <xdr:to>
      <xdr:col>10</xdr:col>
      <xdr:colOff>165100</xdr:colOff>
      <xdr:row>36</xdr:row>
      <xdr:rowOff>26060</xdr:rowOff>
    </xdr:to>
    <xdr:sp macro="" textlink="">
      <xdr:nvSpPr>
        <xdr:cNvPr id="84" name="楕円 83"/>
        <xdr:cNvSpPr/>
      </xdr:nvSpPr>
      <xdr:spPr>
        <a:xfrm>
          <a:off x="1968500" y="60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42587</xdr:rowOff>
    </xdr:from>
    <xdr:ext cx="469744" cy="259045"/>
    <xdr:sp macro="" textlink="">
      <xdr:nvSpPr>
        <xdr:cNvPr id="85" name="テキスト ボックス 84"/>
        <xdr:cNvSpPr txBox="1"/>
      </xdr:nvSpPr>
      <xdr:spPr>
        <a:xfrm>
          <a:off x="1784428" y="58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97434</xdr:rowOff>
    </xdr:from>
    <xdr:to>
      <xdr:col>6</xdr:col>
      <xdr:colOff>38100</xdr:colOff>
      <xdr:row>36</xdr:row>
      <xdr:rowOff>27584</xdr:rowOff>
    </xdr:to>
    <xdr:sp macro="" textlink="">
      <xdr:nvSpPr>
        <xdr:cNvPr id="86" name="楕円 85"/>
        <xdr:cNvSpPr/>
      </xdr:nvSpPr>
      <xdr:spPr>
        <a:xfrm>
          <a:off x="1079500" y="6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44111</xdr:rowOff>
    </xdr:from>
    <xdr:ext cx="469744" cy="259045"/>
    <xdr:sp macro="" textlink="">
      <xdr:nvSpPr>
        <xdr:cNvPr id="87" name="テキスト ボックス 86"/>
        <xdr:cNvSpPr txBox="1"/>
      </xdr:nvSpPr>
      <xdr:spPr>
        <a:xfrm>
          <a:off x="895428" y="58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20347</xdr:rowOff>
    </xdr:from>
    <xdr:to>
      <xdr:col>24</xdr:col>
      <xdr:colOff>63500</xdr:colOff>
      <xdr:row>58</xdr:row>
      <xdr:rowOff>109502</xdr:rowOff>
    </xdr:to>
    <xdr:cxnSp macro="">
      <xdr:nvCxnSpPr>
        <xdr:cNvPr id="116" name="直線コネクタ 115"/>
        <xdr:cNvCxnSpPr/>
      </xdr:nvCxnSpPr>
      <xdr:spPr>
        <a:xfrm>
          <a:off x="3797300" y="9964447"/>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20347</xdr:rowOff>
    </xdr:from>
    <xdr:to>
      <xdr:col>19</xdr:col>
      <xdr:colOff>177800</xdr:colOff>
      <xdr:row>58</xdr:row>
      <xdr:rowOff>116588</xdr:rowOff>
    </xdr:to>
    <xdr:cxnSp macro="">
      <xdr:nvCxnSpPr>
        <xdr:cNvPr id="119" name="直線コネクタ 118"/>
        <xdr:cNvCxnSpPr/>
      </xdr:nvCxnSpPr>
      <xdr:spPr>
        <a:xfrm flipV="1">
          <a:off x="2908300" y="9964447"/>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88973</xdr:rowOff>
    </xdr:from>
    <xdr:to>
      <xdr:col>15</xdr:col>
      <xdr:colOff>50800</xdr:colOff>
      <xdr:row>58</xdr:row>
      <xdr:rowOff>116588</xdr:rowOff>
    </xdr:to>
    <xdr:cxnSp macro="">
      <xdr:nvCxnSpPr>
        <xdr:cNvPr id="122" name="直線コネクタ 121"/>
        <xdr:cNvCxnSpPr/>
      </xdr:nvCxnSpPr>
      <xdr:spPr>
        <a:xfrm>
          <a:off x="2019300" y="10033073"/>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88973</xdr:rowOff>
    </xdr:from>
    <xdr:to>
      <xdr:col>10</xdr:col>
      <xdr:colOff>114300</xdr:colOff>
      <xdr:row>58</xdr:row>
      <xdr:rowOff>108755</xdr:rowOff>
    </xdr:to>
    <xdr:cxnSp macro="">
      <xdr:nvCxnSpPr>
        <xdr:cNvPr id="125" name="直線コネクタ 124"/>
        <xdr:cNvCxnSpPr/>
      </xdr:nvCxnSpPr>
      <xdr:spPr>
        <a:xfrm flipV="1">
          <a:off x="1130300" y="10033073"/>
          <a:ext cx="889000" cy="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58702</xdr:rowOff>
    </xdr:from>
    <xdr:to>
      <xdr:col>24</xdr:col>
      <xdr:colOff>114300</xdr:colOff>
      <xdr:row>58</xdr:row>
      <xdr:rowOff>160302</xdr:rowOff>
    </xdr:to>
    <xdr:sp macro="" textlink="">
      <xdr:nvSpPr>
        <xdr:cNvPr id="135" name="楕円 134"/>
        <xdr:cNvSpPr/>
      </xdr:nvSpPr>
      <xdr:spPr>
        <a:xfrm>
          <a:off x="4584700" y="100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140997</xdr:rowOff>
    </xdr:from>
    <xdr:to>
      <xdr:col>20</xdr:col>
      <xdr:colOff>38100</xdr:colOff>
      <xdr:row>58</xdr:row>
      <xdr:rowOff>71147</xdr:rowOff>
    </xdr:to>
    <xdr:sp macro="" textlink="">
      <xdr:nvSpPr>
        <xdr:cNvPr id="137" name="楕円 136"/>
        <xdr:cNvSpPr/>
      </xdr:nvSpPr>
      <xdr:spPr>
        <a:xfrm>
          <a:off x="3746500" y="99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62274</xdr:rowOff>
    </xdr:from>
    <xdr:ext cx="599010" cy="259045"/>
    <xdr:sp macro="" textlink="">
      <xdr:nvSpPr>
        <xdr:cNvPr id="138" name="テキスト ボックス 137"/>
        <xdr:cNvSpPr txBox="1"/>
      </xdr:nvSpPr>
      <xdr:spPr>
        <a:xfrm>
          <a:off x="3497795" y="1000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65788</xdr:rowOff>
    </xdr:from>
    <xdr:to>
      <xdr:col>15</xdr:col>
      <xdr:colOff>101600</xdr:colOff>
      <xdr:row>58</xdr:row>
      <xdr:rowOff>167388</xdr:rowOff>
    </xdr:to>
    <xdr:sp macro="" textlink="">
      <xdr:nvSpPr>
        <xdr:cNvPr id="139" name="楕円 138"/>
        <xdr:cNvSpPr/>
      </xdr:nvSpPr>
      <xdr:spPr>
        <a:xfrm>
          <a:off x="2857500" y="100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12465</xdr:rowOff>
    </xdr:from>
    <xdr:ext cx="599010" cy="259045"/>
    <xdr:sp macro="" textlink="">
      <xdr:nvSpPr>
        <xdr:cNvPr id="140" name="テキスト ボックス 139"/>
        <xdr:cNvSpPr txBox="1"/>
      </xdr:nvSpPr>
      <xdr:spPr>
        <a:xfrm>
          <a:off x="2608795" y="978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38173</xdr:rowOff>
    </xdr:from>
    <xdr:to>
      <xdr:col>10</xdr:col>
      <xdr:colOff>165100</xdr:colOff>
      <xdr:row>58</xdr:row>
      <xdr:rowOff>139773</xdr:rowOff>
    </xdr:to>
    <xdr:sp macro="" textlink="">
      <xdr:nvSpPr>
        <xdr:cNvPr id="141" name="楕円 140"/>
        <xdr:cNvSpPr/>
      </xdr:nvSpPr>
      <xdr:spPr>
        <a:xfrm>
          <a:off x="1968500" y="99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156300</xdr:rowOff>
    </xdr:from>
    <xdr:ext cx="599010" cy="259045"/>
    <xdr:sp macro="" textlink="">
      <xdr:nvSpPr>
        <xdr:cNvPr id="142" name="テキスト ボックス 141"/>
        <xdr:cNvSpPr txBox="1"/>
      </xdr:nvSpPr>
      <xdr:spPr>
        <a:xfrm>
          <a:off x="1719795" y="975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57955</xdr:rowOff>
    </xdr:from>
    <xdr:to>
      <xdr:col>6</xdr:col>
      <xdr:colOff>38100</xdr:colOff>
      <xdr:row>58</xdr:row>
      <xdr:rowOff>159555</xdr:rowOff>
    </xdr:to>
    <xdr:sp macro="" textlink="">
      <xdr:nvSpPr>
        <xdr:cNvPr id="143" name="楕円 142"/>
        <xdr:cNvSpPr/>
      </xdr:nvSpPr>
      <xdr:spPr>
        <a:xfrm>
          <a:off x="1079500" y="100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4632</xdr:rowOff>
    </xdr:from>
    <xdr:ext cx="599010" cy="259045"/>
    <xdr:sp macro="" textlink="">
      <xdr:nvSpPr>
        <xdr:cNvPr id="144" name="テキスト ボックス 143"/>
        <xdr:cNvSpPr txBox="1"/>
      </xdr:nvSpPr>
      <xdr:spPr>
        <a:xfrm>
          <a:off x="830795" y="977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149667</xdr:rowOff>
    </xdr:from>
    <xdr:to>
      <xdr:col>24</xdr:col>
      <xdr:colOff>63500</xdr:colOff>
      <xdr:row>77</xdr:row>
      <xdr:rowOff>56482</xdr:rowOff>
    </xdr:to>
    <xdr:cxnSp macro="">
      <xdr:nvCxnSpPr>
        <xdr:cNvPr id="174" name="直線コネクタ 173"/>
        <xdr:cNvCxnSpPr/>
      </xdr:nvCxnSpPr>
      <xdr:spPr>
        <a:xfrm flipV="1">
          <a:off x="3797300" y="13008417"/>
          <a:ext cx="838200" cy="2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56482</xdr:rowOff>
    </xdr:from>
    <xdr:to>
      <xdr:col>19</xdr:col>
      <xdr:colOff>177800</xdr:colOff>
      <xdr:row>77</xdr:row>
      <xdr:rowOff>127927</xdr:rowOff>
    </xdr:to>
    <xdr:cxnSp macro="">
      <xdr:nvCxnSpPr>
        <xdr:cNvPr id="177" name="直線コネクタ 176"/>
        <xdr:cNvCxnSpPr/>
      </xdr:nvCxnSpPr>
      <xdr:spPr>
        <a:xfrm flipV="1">
          <a:off x="2908300" y="13258132"/>
          <a:ext cx="889000" cy="7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67280</xdr:rowOff>
    </xdr:from>
    <xdr:to>
      <xdr:col>15</xdr:col>
      <xdr:colOff>50800</xdr:colOff>
      <xdr:row>77</xdr:row>
      <xdr:rowOff>127927</xdr:rowOff>
    </xdr:to>
    <xdr:cxnSp macro="">
      <xdr:nvCxnSpPr>
        <xdr:cNvPr id="180" name="直線コネクタ 179"/>
        <xdr:cNvCxnSpPr/>
      </xdr:nvCxnSpPr>
      <xdr:spPr>
        <a:xfrm>
          <a:off x="2019300" y="13268930"/>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67280</xdr:rowOff>
    </xdr:from>
    <xdr:to>
      <xdr:col>10</xdr:col>
      <xdr:colOff>114300</xdr:colOff>
      <xdr:row>78</xdr:row>
      <xdr:rowOff>54561</xdr:rowOff>
    </xdr:to>
    <xdr:cxnSp macro="">
      <xdr:nvCxnSpPr>
        <xdr:cNvPr id="183" name="直線コネクタ 182"/>
        <xdr:cNvCxnSpPr/>
      </xdr:nvCxnSpPr>
      <xdr:spPr>
        <a:xfrm flipV="1">
          <a:off x="1130300" y="13268930"/>
          <a:ext cx="889000" cy="1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98867</xdr:rowOff>
    </xdr:from>
    <xdr:to>
      <xdr:col>24</xdr:col>
      <xdr:colOff>114300</xdr:colOff>
      <xdr:row>76</xdr:row>
      <xdr:rowOff>29017</xdr:rowOff>
    </xdr:to>
    <xdr:sp macro="" textlink="">
      <xdr:nvSpPr>
        <xdr:cNvPr id="193" name="楕円 192"/>
        <xdr:cNvSpPr/>
      </xdr:nvSpPr>
      <xdr:spPr>
        <a:xfrm>
          <a:off x="4584700" y="129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77294</xdr:rowOff>
    </xdr:from>
    <xdr:ext cx="599010" cy="259045"/>
    <xdr:sp macro="" textlink="">
      <xdr:nvSpPr>
        <xdr:cNvPr id="194" name="民生費該当値テキスト"/>
        <xdr:cNvSpPr txBox="1"/>
      </xdr:nvSpPr>
      <xdr:spPr>
        <a:xfrm>
          <a:off x="4686300" y="1293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5682</xdr:rowOff>
    </xdr:from>
    <xdr:to>
      <xdr:col>20</xdr:col>
      <xdr:colOff>38100</xdr:colOff>
      <xdr:row>77</xdr:row>
      <xdr:rowOff>107282</xdr:rowOff>
    </xdr:to>
    <xdr:sp macro="" textlink="">
      <xdr:nvSpPr>
        <xdr:cNvPr id="195" name="楕円 194"/>
        <xdr:cNvSpPr/>
      </xdr:nvSpPr>
      <xdr:spPr>
        <a:xfrm>
          <a:off x="3746500" y="132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98409</xdr:rowOff>
    </xdr:from>
    <xdr:ext cx="599010" cy="259045"/>
    <xdr:sp macro="" textlink="">
      <xdr:nvSpPr>
        <xdr:cNvPr id="196" name="テキスト ボックス 195"/>
        <xdr:cNvSpPr txBox="1"/>
      </xdr:nvSpPr>
      <xdr:spPr>
        <a:xfrm>
          <a:off x="3497795" y="1330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77127</xdr:rowOff>
    </xdr:from>
    <xdr:to>
      <xdr:col>15</xdr:col>
      <xdr:colOff>101600</xdr:colOff>
      <xdr:row>78</xdr:row>
      <xdr:rowOff>7277</xdr:rowOff>
    </xdr:to>
    <xdr:sp macro="" textlink="">
      <xdr:nvSpPr>
        <xdr:cNvPr id="197" name="楕円 196"/>
        <xdr:cNvSpPr/>
      </xdr:nvSpPr>
      <xdr:spPr>
        <a:xfrm>
          <a:off x="2857500" y="132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169854</xdr:rowOff>
    </xdr:from>
    <xdr:ext cx="599010" cy="259045"/>
    <xdr:sp macro="" textlink="">
      <xdr:nvSpPr>
        <xdr:cNvPr id="198" name="テキスト ボックス 197"/>
        <xdr:cNvSpPr txBox="1"/>
      </xdr:nvSpPr>
      <xdr:spPr>
        <a:xfrm>
          <a:off x="2608795" y="133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16480</xdr:rowOff>
    </xdr:from>
    <xdr:to>
      <xdr:col>10</xdr:col>
      <xdr:colOff>165100</xdr:colOff>
      <xdr:row>77</xdr:row>
      <xdr:rowOff>118080</xdr:rowOff>
    </xdr:to>
    <xdr:sp macro="" textlink="">
      <xdr:nvSpPr>
        <xdr:cNvPr id="199" name="楕円 198"/>
        <xdr:cNvSpPr/>
      </xdr:nvSpPr>
      <xdr:spPr>
        <a:xfrm>
          <a:off x="1968500" y="132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109207</xdr:rowOff>
    </xdr:from>
    <xdr:ext cx="599010" cy="259045"/>
    <xdr:sp macro="" textlink="">
      <xdr:nvSpPr>
        <xdr:cNvPr id="200" name="テキスト ボックス 199"/>
        <xdr:cNvSpPr txBox="1"/>
      </xdr:nvSpPr>
      <xdr:spPr>
        <a:xfrm>
          <a:off x="1719795" y="1331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3761</xdr:rowOff>
    </xdr:from>
    <xdr:to>
      <xdr:col>6</xdr:col>
      <xdr:colOff>38100</xdr:colOff>
      <xdr:row>78</xdr:row>
      <xdr:rowOff>105361</xdr:rowOff>
    </xdr:to>
    <xdr:sp macro="" textlink="">
      <xdr:nvSpPr>
        <xdr:cNvPr id="201" name="楕円 200"/>
        <xdr:cNvSpPr/>
      </xdr:nvSpPr>
      <xdr:spPr>
        <a:xfrm>
          <a:off x="1079500" y="133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96488</xdr:rowOff>
    </xdr:from>
    <xdr:ext cx="599010" cy="259045"/>
    <xdr:sp macro="" textlink="">
      <xdr:nvSpPr>
        <xdr:cNvPr id="202" name="テキスト ボックス 201"/>
        <xdr:cNvSpPr txBox="1"/>
      </xdr:nvSpPr>
      <xdr:spPr>
        <a:xfrm>
          <a:off x="830795" y="134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122402</xdr:rowOff>
    </xdr:from>
    <xdr:to>
      <xdr:col>24</xdr:col>
      <xdr:colOff>63500</xdr:colOff>
      <xdr:row>96</xdr:row>
      <xdr:rowOff>138740</xdr:rowOff>
    </xdr:to>
    <xdr:cxnSp macro="">
      <xdr:nvCxnSpPr>
        <xdr:cNvPr id="231" name="直線コネクタ 230"/>
        <xdr:cNvCxnSpPr/>
      </xdr:nvCxnSpPr>
      <xdr:spPr>
        <a:xfrm flipV="1">
          <a:off x="3797300" y="16581602"/>
          <a:ext cx="8382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138740</xdr:rowOff>
    </xdr:from>
    <xdr:to>
      <xdr:col>19</xdr:col>
      <xdr:colOff>177800</xdr:colOff>
      <xdr:row>97</xdr:row>
      <xdr:rowOff>141674</xdr:rowOff>
    </xdr:to>
    <xdr:cxnSp macro="">
      <xdr:nvCxnSpPr>
        <xdr:cNvPr id="234" name="直線コネクタ 233"/>
        <xdr:cNvCxnSpPr/>
      </xdr:nvCxnSpPr>
      <xdr:spPr>
        <a:xfrm flipV="1">
          <a:off x="2908300" y="16597940"/>
          <a:ext cx="889000" cy="1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141674</xdr:rowOff>
    </xdr:from>
    <xdr:to>
      <xdr:col>15</xdr:col>
      <xdr:colOff>50800</xdr:colOff>
      <xdr:row>97</xdr:row>
      <xdr:rowOff>146489</xdr:rowOff>
    </xdr:to>
    <xdr:cxnSp macro="">
      <xdr:nvCxnSpPr>
        <xdr:cNvPr id="237" name="直線コネクタ 236"/>
        <xdr:cNvCxnSpPr/>
      </xdr:nvCxnSpPr>
      <xdr:spPr>
        <a:xfrm flipV="1">
          <a:off x="2019300" y="16772324"/>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146489</xdr:rowOff>
    </xdr:from>
    <xdr:to>
      <xdr:col>10</xdr:col>
      <xdr:colOff>114300</xdr:colOff>
      <xdr:row>97</xdr:row>
      <xdr:rowOff>154939</xdr:rowOff>
    </xdr:to>
    <xdr:cxnSp macro="">
      <xdr:nvCxnSpPr>
        <xdr:cNvPr id="240" name="直線コネクタ 239"/>
        <xdr:cNvCxnSpPr/>
      </xdr:nvCxnSpPr>
      <xdr:spPr>
        <a:xfrm flipV="1">
          <a:off x="1130300" y="16777139"/>
          <a:ext cx="889000" cy="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71602</xdr:rowOff>
    </xdr:from>
    <xdr:to>
      <xdr:col>24</xdr:col>
      <xdr:colOff>114300</xdr:colOff>
      <xdr:row>97</xdr:row>
      <xdr:rowOff>1752</xdr:rowOff>
    </xdr:to>
    <xdr:sp macro="" textlink="">
      <xdr:nvSpPr>
        <xdr:cNvPr id="250" name="楕円 249"/>
        <xdr:cNvSpPr/>
      </xdr:nvSpPr>
      <xdr:spPr>
        <a:xfrm>
          <a:off x="4584700" y="165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50029</xdr:rowOff>
    </xdr:from>
    <xdr:ext cx="534377" cy="259045"/>
    <xdr:sp macro="" textlink="">
      <xdr:nvSpPr>
        <xdr:cNvPr id="251" name="衛生費該当値テキスト"/>
        <xdr:cNvSpPr txBox="1"/>
      </xdr:nvSpPr>
      <xdr:spPr>
        <a:xfrm>
          <a:off x="4686300" y="165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87940</xdr:rowOff>
    </xdr:from>
    <xdr:to>
      <xdr:col>20</xdr:col>
      <xdr:colOff>38100</xdr:colOff>
      <xdr:row>97</xdr:row>
      <xdr:rowOff>18090</xdr:rowOff>
    </xdr:to>
    <xdr:sp macro="" textlink="">
      <xdr:nvSpPr>
        <xdr:cNvPr id="252" name="楕円 251"/>
        <xdr:cNvSpPr/>
      </xdr:nvSpPr>
      <xdr:spPr>
        <a:xfrm>
          <a:off x="3746500" y="165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9217</xdr:rowOff>
    </xdr:from>
    <xdr:ext cx="534377" cy="259045"/>
    <xdr:sp macro="" textlink="">
      <xdr:nvSpPr>
        <xdr:cNvPr id="253" name="テキスト ボックス 252"/>
        <xdr:cNvSpPr txBox="1"/>
      </xdr:nvSpPr>
      <xdr:spPr>
        <a:xfrm>
          <a:off x="3530111" y="166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90874</xdr:rowOff>
    </xdr:from>
    <xdr:to>
      <xdr:col>15</xdr:col>
      <xdr:colOff>101600</xdr:colOff>
      <xdr:row>98</xdr:row>
      <xdr:rowOff>21024</xdr:rowOff>
    </xdr:to>
    <xdr:sp macro="" textlink="">
      <xdr:nvSpPr>
        <xdr:cNvPr id="254" name="楕円 253"/>
        <xdr:cNvSpPr/>
      </xdr:nvSpPr>
      <xdr:spPr>
        <a:xfrm>
          <a:off x="2857500" y="167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12151</xdr:rowOff>
    </xdr:from>
    <xdr:ext cx="534377" cy="259045"/>
    <xdr:sp macro="" textlink="">
      <xdr:nvSpPr>
        <xdr:cNvPr id="255" name="テキスト ボックス 254"/>
        <xdr:cNvSpPr txBox="1"/>
      </xdr:nvSpPr>
      <xdr:spPr>
        <a:xfrm>
          <a:off x="2641111" y="168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95689</xdr:rowOff>
    </xdr:from>
    <xdr:to>
      <xdr:col>10</xdr:col>
      <xdr:colOff>165100</xdr:colOff>
      <xdr:row>98</xdr:row>
      <xdr:rowOff>25839</xdr:rowOff>
    </xdr:to>
    <xdr:sp macro="" textlink="">
      <xdr:nvSpPr>
        <xdr:cNvPr id="256" name="楕円 255"/>
        <xdr:cNvSpPr/>
      </xdr:nvSpPr>
      <xdr:spPr>
        <a:xfrm>
          <a:off x="1968500" y="167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16966</xdr:rowOff>
    </xdr:from>
    <xdr:ext cx="534377" cy="259045"/>
    <xdr:sp macro="" textlink="">
      <xdr:nvSpPr>
        <xdr:cNvPr id="257" name="テキスト ボックス 256"/>
        <xdr:cNvSpPr txBox="1"/>
      </xdr:nvSpPr>
      <xdr:spPr>
        <a:xfrm>
          <a:off x="1752111" y="168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104139</xdr:rowOff>
    </xdr:from>
    <xdr:to>
      <xdr:col>6</xdr:col>
      <xdr:colOff>38100</xdr:colOff>
      <xdr:row>98</xdr:row>
      <xdr:rowOff>34289</xdr:rowOff>
    </xdr:to>
    <xdr:sp macro="" textlink="">
      <xdr:nvSpPr>
        <xdr:cNvPr id="258" name="楕円 257"/>
        <xdr:cNvSpPr/>
      </xdr:nvSpPr>
      <xdr:spPr>
        <a:xfrm>
          <a:off x="1079500" y="167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25416</xdr:rowOff>
    </xdr:from>
    <xdr:ext cx="534377" cy="259045"/>
    <xdr:sp macro="" textlink="">
      <xdr:nvSpPr>
        <xdr:cNvPr id="259" name="テキスト ボックス 258"/>
        <xdr:cNvSpPr txBox="1"/>
      </xdr:nvSpPr>
      <xdr:spPr>
        <a:xfrm>
          <a:off x="863111" y="168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13668</xdr:rowOff>
    </xdr:from>
    <xdr:to>
      <xdr:col>55</xdr:col>
      <xdr:colOff>0</xdr:colOff>
      <xdr:row>57</xdr:row>
      <xdr:rowOff>149196</xdr:rowOff>
    </xdr:to>
    <xdr:cxnSp macro="">
      <xdr:nvCxnSpPr>
        <xdr:cNvPr id="341" name="直線コネクタ 340"/>
        <xdr:cNvCxnSpPr/>
      </xdr:nvCxnSpPr>
      <xdr:spPr>
        <a:xfrm flipV="1">
          <a:off x="9639300" y="9786318"/>
          <a:ext cx="8382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149196</xdr:rowOff>
    </xdr:from>
    <xdr:to>
      <xdr:col>50</xdr:col>
      <xdr:colOff>114300</xdr:colOff>
      <xdr:row>58</xdr:row>
      <xdr:rowOff>29935</xdr:rowOff>
    </xdr:to>
    <xdr:cxnSp macro="">
      <xdr:nvCxnSpPr>
        <xdr:cNvPr id="344" name="直線コネクタ 343"/>
        <xdr:cNvCxnSpPr/>
      </xdr:nvCxnSpPr>
      <xdr:spPr>
        <a:xfrm flipV="1">
          <a:off x="8750300" y="9921846"/>
          <a:ext cx="8890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29935</xdr:rowOff>
    </xdr:from>
    <xdr:to>
      <xdr:col>45</xdr:col>
      <xdr:colOff>177800</xdr:colOff>
      <xdr:row>58</xdr:row>
      <xdr:rowOff>64184</xdr:rowOff>
    </xdr:to>
    <xdr:cxnSp macro="">
      <xdr:nvCxnSpPr>
        <xdr:cNvPr id="347" name="直線コネクタ 346"/>
        <xdr:cNvCxnSpPr/>
      </xdr:nvCxnSpPr>
      <xdr:spPr>
        <a:xfrm flipV="1">
          <a:off x="7861300" y="9974035"/>
          <a:ext cx="889000" cy="3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56773</xdr:rowOff>
    </xdr:from>
    <xdr:to>
      <xdr:col>41</xdr:col>
      <xdr:colOff>50800</xdr:colOff>
      <xdr:row>58</xdr:row>
      <xdr:rowOff>64184</xdr:rowOff>
    </xdr:to>
    <xdr:cxnSp macro="">
      <xdr:nvCxnSpPr>
        <xdr:cNvPr id="350" name="直線コネクタ 349"/>
        <xdr:cNvCxnSpPr/>
      </xdr:nvCxnSpPr>
      <xdr:spPr>
        <a:xfrm>
          <a:off x="6972300" y="10000873"/>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134318</xdr:rowOff>
    </xdr:from>
    <xdr:to>
      <xdr:col>55</xdr:col>
      <xdr:colOff>50800</xdr:colOff>
      <xdr:row>57</xdr:row>
      <xdr:rowOff>64468</xdr:rowOff>
    </xdr:to>
    <xdr:sp macro="" textlink="">
      <xdr:nvSpPr>
        <xdr:cNvPr id="360" name="楕円 359"/>
        <xdr:cNvSpPr/>
      </xdr:nvSpPr>
      <xdr:spPr>
        <a:xfrm>
          <a:off x="10426700" y="97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157195</xdr:rowOff>
    </xdr:from>
    <xdr:ext cx="534377" cy="259045"/>
    <xdr:sp macro="" textlink="">
      <xdr:nvSpPr>
        <xdr:cNvPr id="361" name="農林水産業費該当値テキスト"/>
        <xdr:cNvSpPr txBox="1"/>
      </xdr:nvSpPr>
      <xdr:spPr>
        <a:xfrm>
          <a:off x="10528300" y="95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98396</xdr:rowOff>
    </xdr:from>
    <xdr:to>
      <xdr:col>50</xdr:col>
      <xdr:colOff>165100</xdr:colOff>
      <xdr:row>58</xdr:row>
      <xdr:rowOff>28546</xdr:rowOff>
    </xdr:to>
    <xdr:sp macro="" textlink="">
      <xdr:nvSpPr>
        <xdr:cNvPr id="362" name="楕円 361"/>
        <xdr:cNvSpPr/>
      </xdr:nvSpPr>
      <xdr:spPr>
        <a:xfrm>
          <a:off x="9588500" y="98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19673</xdr:rowOff>
    </xdr:from>
    <xdr:ext cx="534377" cy="259045"/>
    <xdr:sp macro="" textlink="">
      <xdr:nvSpPr>
        <xdr:cNvPr id="363" name="テキスト ボックス 362"/>
        <xdr:cNvSpPr txBox="1"/>
      </xdr:nvSpPr>
      <xdr:spPr>
        <a:xfrm>
          <a:off x="9372111" y="99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150585</xdr:rowOff>
    </xdr:from>
    <xdr:to>
      <xdr:col>46</xdr:col>
      <xdr:colOff>38100</xdr:colOff>
      <xdr:row>58</xdr:row>
      <xdr:rowOff>80735</xdr:rowOff>
    </xdr:to>
    <xdr:sp macro="" textlink="">
      <xdr:nvSpPr>
        <xdr:cNvPr id="364" name="楕円 363"/>
        <xdr:cNvSpPr/>
      </xdr:nvSpPr>
      <xdr:spPr>
        <a:xfrm>
          <a:off x="8699500" y="99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71862</xdr:rowOff>
    </xdr:from>
    <xdr:ext cx="534377" cy="259045"/>
    <xdr:sp macro="" textlink="">
      <xdr:nvSpPr>
        <xdr:cNvPr id="365" name="テキスト ボックス 364"/>
        <xdr:cNvSpPr txBox="1"/>
      </xdr:nvSpPr>
      <xdr:spPr>
        <a:xfrm>
          <a:off x="8483111" y="100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13384</xdr:rowOff>
    </xdr:from>
    <xdr:to>
      <xdr:col>41</xdr:col>
      <xdr:colOff>101600</xdr:colOff>
      <xdr:row>58</xdr:row>
      <xdr:rowOff>114984</xdr:rowOff>
    </xdr:to>
    <xdr:sp macro="" textlink="">
      <xdr:nvSpPr>
        <xdr:cNvPr id="366" name="楕円 365"/>
        <xdr:cNvSpPr/>
      </xdr:nvSpPr>
      <xdr:spPr>
        <a:xfrm>
          <a:off x="7810500" y="99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106111</xdr:rowOff>
    </xdr:from>
    <xdr:ext cx="534377" cy="259045"/>
    <xdr:sp macro="" textlink="">
      <xdr:nvSpPr>
        <xdr:cNvPr id="367" name="テキスト ボックス 366"/>
        <xdr:cNvSpPr txBox="1"/>
      </xdr:nvSpPr>
      <xdr:spPr>
        <a:xfrm>
          <a:off x="7594111" y="1005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5973</xdr:rowOff>
    </xdr:from>
    <xdr:to>
      <xdr:col>36</xdr:col>
      <xdr:colOff>165100</xdr:colOff>
      <xdr:row>58</xdr:row>
      <xdr:rowOff>107573</xdr:rowOff>
    </xdr:to>
    <xdr:sp macro="" textlink="">
      <xdr:nvSpPr>
        <xdr:cNvPr id="368" name="楕円 367"/>
        <xdr:cNvSpPr/>
      </xdr:nvSpPr>
      <xdr:spPr>
        <a:xfrm>
          <a:off x="6921500" y="99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98700</xdr:rowOff>
    </xdr:from>
    <xdr:ext cx="534377" cy="259045"/>
    <xdr:sp macro="" textlink="">
      <xdr:nvSpPr>
        <xdr:cNvPr id="369" name="テキスト ボックス 368"/>
        <xdr:cNvSpPr txBox="1"/>
      </xdr:nvSpPr>
      <xdr:spPr>
        <a:xfrm>
          <a:off x="6705111" y="100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164015</xdr:rowOff>
    </xdr:from>
    <xdr:to>
      <xdr:col>55</xdr:col>
      <xdr:colOff>0</xdr:colOff>
      <xdr:row>79</xdr:row>
      <xdr:rowOff>32646</xdr:rowOff>
    </xdr:to>
    <xdr:cxnSp macro="">
      <xdr:nvCxnSpPr>
        <xdr:cNvPr id="398" name="直線コネクタ 397"/>
        <xdr:cNvCxnSpPr/>
      </xdr:nvCxnSpPr>
      <xdr:spPr>
        <a:xfrm>
          <a:off x="9639300" y="13537115"/>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164015</xdr:rowOff>
    </xdr:from>
    <xdr:to>
      <xdr:col>50</xdr:col>
      <xdr:colOff>114300</xdr:colOff>
      <xdr:row>79</xdr:row>
      <xdr:rowOff>27967</xdr:rowOff>
    </xdr:to>
    <xdr:cxnSp macro="">
      <xdr:nvCxnSpPr>
        <xdr:cNvPr id="401" name="直線コネクタ 400"/>
        <xdr:cNvCxnSpPr/>
      </xdr:nvCxnSpPr>
      <xdr:spPr>
        <a:xfrm flipV="1">
          <a:off x="8750300" y="13537115"/>
          <a:ext cx="889000" cy="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27967</xdr:rowOff>
    </xdr:from>
    <xdr:to>
      <xdr:col>45</xdr:col>
      <xdr:colOff>177800</xdr:colOff>
      <xdr:row>79</xdr:row>
      <xdr:rowOff>31496</xdr:rowOff>
    </xdr:to>
    <xdr:cxnSp macro="">
      <xdr:nvCxnSpPr>
        <xdr:cNvPr id="404" name="直線コネクタ 403"/>
        <xdr:cNvCxnSpPr/>
      </xdr:nvCxnSpPr>
      <xdr:spPr>
        <a:xfrm flipV="1">
          <a:off x="7861300" y="13572517"/>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31397</xdr:rowOff>
    </xdr:from>
    <xdr:to>
      <xdr:col>41</xdr:col>
      <xdr:colOff>50800</xdr:colOff>
      <xdr:row>79</xdr:row>
      <xdr:rowOff>31496</xdr:rowOff>
    </xdr:to>
    <xdr:cxnSp macro="">
      <xdr:nvCxnSpPr>
        <xdr:cNvPr id="407" name="直線コネクタ 406"/>
        <xdr:cNvCxnSpPr/>
      </xdr:nvCxnSpPr>
      <xdr:spPr>
        <a:xfrm>
          <a:off x="6972300" y="13575947"/>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153296</xdr:rowOff>
    </xdr:from>
    <xdr:to>
      <xdr:col>55</xdr:col>
      <xdr:colOff>50800</xdr:colOff>
      <xdr:row>79</xdr:row>
      <xdr:rowOff>83446</xdr:rowOff>
    </xdr:to>
    <xdr:sp macro="" textlink="">
      <xdr:nvSpPr>
        <xdr:cNvPr id="417" name="楕円 416"/>
        <xdr:cNvSpPr/>
      </xdr:nvSpPr>
      <xdr:spPr>
        <a:xfrm>
          <a:off x="10426700" y="135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68223</xdr:rowOff>
    </xdr:from>
    <xdr:ext cx="469744" cy="259045"/>
    <xdr:sp macro="" textlink="">
      <xdr:nvSpPr>
        <xdr:cNvPr id="418" name="商工費該当値テキスト"/>
        <xdr:cNvSpPr txBox="1"/>
      </xdr:nvSpPr>
      <xdr:spPr>
        <a:xfrm>
          <a:off x="10528300" y="134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113215</xdr:rowOff>
    </xdr:from>
    <xdr:to>
      <xdr:col>50</xdr:col>
      <xdr:colOff>165100</xdr:colOff>
      <xdr:row>79</xdr:row>
      <xdr:rowOff>43365</xdr:rowOff>
    </xdr:to>
    <xdr:sp macro="" textlink="">
      <xdr:nvSpPr>
        <xdr:cNvPr id="419" name="楕円 418"/>
        <xdr:cNvSpPr/>
      </xdr:nvSpPr>
      <xdr:spPr>
        <a:xfrm>
          <a:off x="9588500" y="134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34492</xdr:rowOff>
    </xdr:from>
    <xdr:ext cx="469744" cy="259045"/>
    <xdr:sp macro="" textlink="">
      <xdr:nvSpPr>
        <xdr:cNvPr id="420" name="テキスト ボックス 419"/>
        <xdr:cNvSpPr txBox="1"/>
      </xdr:nvSpPr>
      <xdr:spPr>
        <a:xfrm>
          <a:off x="9404428" y="135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148617</xdr:rowOff>
    </xdr:from>
    <xdr:to>
      <xdr:col>46</xdr:col>
      <xdr:colOff>38100</xdr:colOff>
      <xdr:row>79</xdr:row>
      <xdr:rowOff>78767</xdr:rowOff>
    </xdr:to>
    <xdr:sp macro="" textlink="">
      <xdr:nvSpPr>
        <xdr:cNvPr id="421" name="楕円 420"/>
        <xdr:cNvSpPr/>
      </xdr:nvSpPr>
      <xdr:spPr>
        <a:xfrm>
          <a:off x="8699500" y="135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69894</xdr:rowOff>
    </xdr:from>
    <xdr:ext cx="469744" cy="259045"/>
    <xdr:sp macro="" textlink="">
      <xdr:nvSpPr>
        <xdr:cNvPr id="422" name="テキスト ボックス 421"/>
        <xdr:cNvSpPr txBox="1"/>
      </xdr:nvSpPr>
      <xdr:spPr>
        <a:xfrm>
          <a:off x="8515428" y="1361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152146</xdr:rowOff>
    </xdr:from>
    <xdr:to>
      <xdr:col>41</xdr:col>
      <xdr:colOff>101600</xdr:colOff>
      <xdr:row>79</xdr:row>
      <xdr:rowOff>82296</xdr:rowOff>
    </xdr:to>
    <xdr:sp macro="" textlink="">
      <xdr:nvSpPr>
        <xdr:cNvPr id="423" name="楕円 422"/>
        <xdr:cNvSpPr/>
      </xdr:nvSpPr>
      <xdr:spPr>
        <a:xfrm>
          <a:off x="7810500" y="135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73423</xdr:rowOff>
    </xdr:from>
    <xdr:ext cx="469744" cy="259045"/>
    <xdr:sp macro="" textlink="">
      <xdr:nvSpPr>
        <xdr:cNvPr id="424" name="テキスト ボックス 423"/>
        <xdr:cNvSpPr txBox="1"/>
      </xdr:nvSpPr>
      <xdr:spPr>
        <a:xfrm>
          <a:off x="7626428"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152047</xdr:rowOff>
    </xdr:from>
    <xdr:to>
      <xdr:col>36</xdr:col>
      <xdr:colOff>165100</xdr:colOff>
      <xdr:row>79</xdr:row>
      <xdr:rowOff>82197</xdr:rowOff>
    </xdr:to>
    <xdr:sp macro="" textlink="">
      <xdr:nvSpPr>
        <xdr:cNvPr id="425" name="楕円 424"/>
        <xdr:cNvSpPr/>
      </xdr:nvSpPr>
      <xdr:spPr>
        <a:xfrm>
          <a:off x="6921500" y="135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73324</xdr:rowOff>
    </xdr:from>
    <xdr:ext cx="469744" cy="259045"/>
    <xdr:sp macro="" textlink="">
      <xdr:nvSpPr>
        <xdr:cNvPr id="426" name="テキスト ボックス 425"/>
        <xdr:cNvSpPr txBox="1"/>
      </xdr:nvSpPr>
      <xdr:spPr>
        <a:xfrm>
          <a:off x="6737428" y="136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31224</xdr:rowOff>
    </xdr:from>
    <xdr:to>
      <xdr:col>55</xdr:col>
      <xdr:colOff>0</xdr:colOff>
      <xdr:row>98</xdr:row>
      <xdr:rowOff>34460</xdr:rowOff>
    </xdr:to>
    <xdr:cxnSp macro="">
      <xdr:nvCxnSpPr>
        <xdr:cNvPr id="453" name="直線コネクタ 452"/>
        <xdr:cNvCxnSpPr/>
      </xdr:nvCxnSpPr>
      <xdr:spPr>
        <a:xfrm flipV="1">
          <a:off x="9639300" y="16833324"/>
          <a:ext cx="838200" cy="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25612</xdr:rowOff>
    </xdr:from>
    <xdr:to>
      <xdr:col>50</xdr:col>
      <xdr:colOff>114300</xdr:colOff>
      <xdr:row>98</xdr:row>
      <xdr:rowOff>34460</xdr:rowOff>
    </xdr:to>
    <xdr:cxnSp macro="">
      <xdr:nvCxnSpPr>
        <xdr:cNvPr id="456" name="直線コネクタ 455"/>
        <xdr:cNvCxnSpPr/>
      </xdr:nvCxnSpPr>
      <xdr:spPr>
        <a:xfrm>
          <a:off x="8750300" y="1682771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20076</xdr:rowOff>
    </xdr:from>
    <xdr:to>
      <xdr:col>45</xdr:col>
      <xdr:colOff>177800</xdr:colOff>
      <xdr:row>98</xdr:row>
      <xdr:rowOff>25612</xdr:rowOff>
    </xdr:to>
    <xdr:cxnSp macro="">
      <xdr:nvCxnSpPr>
        <xdr:cNvPr id="459" name="直線コネクタ 458"/>
        <xdr:cNvCxnSpPr/>
      </xdr:nvCxnSpPr>
      <xdr:spPr>
        <a:xfrm>
          <a:off x="7861300" y="16822176"/>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12274</xdr:rowOff>
    </xdr:from>
    <xdr:to>
      <xdr:col>41</xdr:col>
      <xdr:colOff>50800</xdr:colOff>
      <xdr:row>98</xdr:row>
      <xdr:rowOff>20076</xdr:rowOff>
    </xdr:to>
    <xdr:cxnSp macro="">
      <xdr:nvCxnSpPr>
        <xdr:cNvPr id="462" name="直線コネクタ 461"/>
        <xdr:cNvCxnSpPr/>
      </xdr:nvCxnSpPr>
      <xdr:spPr>
        <a:xfrm>
          <a:off x="6972300" y="16814374"/>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151874</xdr:rowOff>
    </xdr:from>
    <xdr:to>
      <xdr:col>55</xdr:col>
      <xdr:colOff>50800</xdr:colOff>
      <xdr:row>98</xdr:row>
      <xdr:rowOff>82024</xdr:rowOff>
    </xdr:to>
    <xdr:sp macro="" textlink="">
      <xdr:nvSpPr>
        <xdr:cNvPr id="472" name="楕円 471"/>
        <xdr:cNvSpPr/>
      </xdr:nvSpPr>
      <xdr:spPr>
        <a:xfrm>
          <a:off x="10426700" y="167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66801</xdr:rowOff>
    </xdr:from>
    <xdr:ext cx="534377" cy="259045"/>
    <xdr:sp macro="" textlink="">
      <xdr:nvSpPr>
        <xdr:cNvPr id="473" name="土木費該当値テキスト"/>
        <xdr:cNvSpPr txBox="1"/>
      </xdr:nvSpPr>
      <xdr:spPr>
        <a:xfrm>
          <a:off x="10528300" y="16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155110</xdr:rowOff>
    </xdr:from>
    <xdr:to>
      <xdr:col>50</xdr:col>
      <xdr:colOff>165100</xdr:colOff>
      <xdr:row>98</xdr:row>
      <xdr:rowOff>85260</xdr:rowOff>
    </xdr:to>
    <xdr:sp macro="" textlink="">
      <xdr:nvSpPr>
        <xdr:cNvPr id="474" name="楕円 473"/>
        <xdr:cNvSpPr/>
      </xdr:nvSpPr>
      <xdr:spPr>
        <a:xfrm>
          <a:off x="9588500" y="167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76387</xdr:rowOff>
    </xdr:from>
    <xdr:ext cx="534377" cy="259045"/>
    <xdr:sp macro="" textlink="">
      <xdr:nvSpPr>
        <xdr:cNvPr id="475" name="テキスト ボックス 474"/>
        <xdr:cNvSpPr txBox="1"/>
      </xdr:nvSpPr>
      <xdr:spPr>
        <a:xfrm>
          <a:off x="9372111" y="168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146262</xdr:rowOff>
    </xdr:from>
    <xdr:to>
      <xdr:col>46</xdr:col>
      <xdr:colOff>38100</xdr:colOff>
      <xdr:row>98</xdr:row>
      <xdr:rowOff>76412</xdr:rowOff>
    </xdr:to>
    <xdr:sp macro="" textlink="">
      <xdr:nvSpPr>
        <xdr:cNvPr id="476" name="楕円 475"/>
        <xdr:cNvSpPr/>
      </xdr:nvSpPr>
      <xdr:spPr>
        <a:xfrm>
          <a:off x="8699500" y="167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67539</xdr:rowOff>
    </xdr:from>
    <xdr:ext cx="534377" cy="259045"/>
    <xdr:sp macro="" textlink="">
      <xdr:nvSpPr>
        <xdr:cNvPr id="477" name="テキスト ボックス 476"/>
        <xdr:cNvSpPr txBox="1"/>
      </xdr:nvSpPr>
      <xdr:spPr>
        <a:xfrm>
          <a:off x="8483111" y="1686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140726</xdr:rowOff>
    </xdr:from>
    <xdr:to>
      <xdr:col>41</xdr:col>
      <xdr:colOff>101600</xdr:colOff>
      <xdr:row>98</xdr:row>
      <xdr:rowOff>70876</xdr:rowOff>
    </xdr:to>
    <xdr:sp macro="" textlink="">
      <xdr:nvSpPr>
        <xdr:cNvPr id="478" name="楕円 477"/>
        <xdr:cNvSpPr/>
      </xdr:nvSpPr>
      <xdr:spPr>
        <a:xfrm>
          <a:off x="7810500" y="167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62003</xdr:rowOff>
    </xdr:from>
    <xdr:ext cx="534377" cy="259045"/>
    <xdr:sp macro="" textlink="">
      <xdr:nvSpPr>
        <xdr:cNvPr id="479" name="テキスト ボックス 478"/>
        <xdr:cNvSpPr txBox="1"/>
      </xdr:nvSpPr>
      <xdr:spPr>
        <a:xfrm>
          <a:off x="7594111" y="168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132924</xdr:rowOff>
    </xdr:from>
    <xdr:to>
      <xdr:col>36</xdr:col>
      <xdr:colOff>165100</xdr:colOff>
      <xdr:row>98</xdr:row>
      <xdr:rowOff>63074</xdr:rowOff>
    </xdr:to>
    <xdr:sp macro="" textlink="">
      <xdr:nvSpPr>
        <xdr:cNvPr id="480" name="楕円 479"/>
        <xdr:cNvSpPr/>
      </xdr:nvSpPr>
      <xdr:spPr>
        <a:xfrm>
          <a:off x="6921500" y="167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54201</xdr:rowOff>
    </xdr:from>
    <xdr:ext cx="534377" cy="259045"/>
    <xdr:sp macro="" textlink="">
      <xdr:nvSpPr>
        <xdr:cNvPr id="481" name="テキスト ボックス 480"/>
        <xdr:cNvSpPr txBox="1"/>
      </xdr:nvSpPr>
      <xdr:spPr>
        <a:xfrm>
          <a:off x="6705111" y="1685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63691</xdr:rowOff>
    </xdr:from>
    <xdr:to>
      <xdr:col>85</xdr:col>
      <xdr:colOff>127000</xdr:colOff>
      <xdr:row>38</xdr:row>
      <xdr:rowOff>158274</xdr:rowOff>
    </xdr:to>
    <xdr:cxnSp macro="">
      <xdr:nvCxnSpPr>
        <xdr:cNvPr id="511" name="直線コネクタ 510"/>
        <xdr:cNvCxnSpPr/>
      </xdr:nvCxnSpPr>
      <xdr:spPr>
        <a:xfrm>
          <a:off x="15481300" y="6235891"/>
          <a:ext cx="838200" cy="43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63691</xdr:rowOff>
    </xdr:from>
    <xdr:to>
      <xdr:col>81</xdr:col>
      <xdr:colOff>50800</xdr:colOff>
      <xdr:row>37</xdr:row>
      <xdr:rowOff>99638</xdr:rowOff>
    </xdr:to>
    <xdr:cxnSp macro="">
      <xdr:nvCxnSpPr>
        <xdr:cNvPr id="514" name="直線コネクタ 513"/>
        <xdr:cNvCxnSpPr/>
      </xdr:nvCxnSpPr>
      <xdr:spPr>
        <a:xfrm flipV="1">
          <a:off x="14592300" y="6235891"/>
          <a:ext cx="889000" cy="20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99638</xdr:rowOff>
    </xdr:from>
    <xdr:to>
      <xdr:col>76</xdr:col>
      <xdr:colOff>114300</xdr:colOff>
      <xdr:row>39</xdr:row>
      <xdr:rowOff>25553</xdr:rowOff>
    </xdr:to>
    <xdr:cxnSp macro="">
      <xdr:nvCxnSpPr>
        <xdr:cNvPr id="517" name="直線コネクタ 516"/>
        <xdr:cNvCxnSpPr/>
      </xdr:nvCxnSpPr>
      <xdr:spPr>
        <a:xfrm flipV="1">
          <a:off x="13703300" y="6443288"/>
          <a:ext cx="889000" cy="26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3740</xdr:rowOff>
    </xdr:from>
    <xdr:to>
      <xdr:col>71</xdr:col>
      <xdr:colOff>177800</xdr:colOff>
      <xdr:row>39</xdr:row>
      <xdr:rowOff>25553</xdr:rowOff>
    </xdr:to>
    <xdr:cxnSp macro="">
      <xdr:nvCxnSpPr>
        <xdr:cNvPr id="520" name="直線コネクタ 519"/>
        <xdr:cNvCxnSpPr/>
      </xdr:nvCxnSpPr>
      <xdr:spPr>
        <a:xfrm>
          <a:off x="12814300" y="6690290"/>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107474</xdr:rowOff>
    </xdr:from>
    <xdr:to>
      <xdr:col>85</xdr:col>
      <xdr:colOff>177800</xdr:colOff>
      <xdr:row>39</xdr:row>
      <xdr:rowOff>37624</xdr:rowOff>
    </xdr:to>
    <xdr:sp macro="" textlink="">
      <xdr:nvSpPr>
        <xdr:cNvPr id="530" name="楕円 529"/>
        <xdr:cNvSpPr/>
      </xdr:nvSpPr>
      <xdr:spPr>
        <a:xfrm>
          <a:off x="16268700" y="66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85901</xdr:rowOff>
    </xdr:from>
    <xdr:ext cx="534377" cy="259045"/>
    <xdr:sp macro="" textlink="">
      <xdr:nvSpPr>
        <xdr:cNvPr id="531" name="消防費該当値テキスト"/>
        <xdr:cNvSpPr txBox="1"/>
      </xdr:nvSpPr>
      <xdr:spPr>
        <a:xfrm>
          <a:off x="16370300" y="66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12891</xdr:rowOff>
    </xdr:from>
    <xdr:to>
      <xdr:col>81</xdr:col>
      <xdr:colOff>101600</xdr:colOff>
      <xdr:row>36</xdr:row>
      <xdr:rowOff>114491</xdr:rowOff>
    </xdr:to>
    <xdr:sp macro="" textlink="">
      <xdr:nvSpPr>
        <xdr:cNvPr id="532" name="楕円 531"/>
        <xdr:cNvSpPr/>
      </xdr:nvSpPr>
      <xdr:spPr>
        <a:xfrm>
          <a:off x="15430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131018</xdr:rowOff>
    </xdr:from>
    <xdr:ext cx="534377" cy="259045"/>
    <xdr:sp macro="" textlink="">
      <xdr:nvSpPr>
        <xdr:cNvPr id="533" name="テキスト ボックス 532"/>
        <xdr:cNvSpPr txBox="1"/>
      </xdr:nvSpPr>
      <xdr:spPr>
        <a:xfrm>
          <a:off x="15214111" y="59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48838</xdr:rowOff>
    </xdr:from>
    <xdr:to>
      <xdr:col>76</xdr:col>
      <xdr:colOff>165100</xdr:colOff>
      <xdr:row>37</xdr:row>
      <xdr:rowOff>150438</xdr:rowOff>
    </xdr:to>
    <xdr:sp macro="" textlink="">
      <xdr:nvSpPr>
        <xdr:cNvPr id="534" name="楕円 533"/>
        <xdr:cNvSpPr/>
      </xdr:nvSpPr>
      <xdr:spPr>
        <a:xfrm>
          <a:off x="14541500" y="63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141565</xdr:rowOff>
    </xdr:from>
    <xdr:ext cx="534377" cy="259045"/>
    <xdr:sp macro="" textlink="">
      <xdr:nvSpPr>
        <xdr:cNvPr id="535" name="テキスト ボックス 534"/>
        <xdr:cNvSpPr txBox="1"/>
      </xdr:nvSpPr>
      <xdr:spPr>
        <a:xfrm>
          <a:off x="14325111" y="64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146203</xdr:rowOff>
    </xdr:from>
    <xdr:to>
      <xdr:col>72</xdr:col>
      <xdr:colOff>38100</xdr:colOff>
      <xdr:row>39</xdr:row>
      <xdr:rowOff>76353</xdr:rowOff>
    </xdr:to>
    <xdr:sp macro="" textlink="">
      <xdr:nvSpPr>
        <xdr:cNvPr id="536" name="楕円 535"/>
        <xdr:cNvSpPr/>
      </xdr:nvSpPr>
      <xdr:spPr>
        <a:xfrm>
          <a:off x="136525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67480</xdr:rowOff>
    </xdr:from>
    <xdr:ext cx="534377" cy="259045"/>
    <xdr:sp macro="" textlink="">
      <xdr:nvSpPr>
        <xdr:cNvPr id="537" name="テキスト ボックス 536"/>
        <xdr:cNvSpPr txBox="1"/>
      </xdr:nvSpPr>
      <xdr:spPr>
        <a:xfrm>
          <a:off x="13436111" y="67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124390</xdr:rowOff>
    </xdr:from>
    <xdr:to>
      <xdr:col>67</xdr:col>
      <xdr:colOff>101600</xdr:colOff>
      <xdr:row>39</xdr:row>
      <xdr:rowOff>54540</xdr:rowOff>
    </xdr:to>
    <xdr:sp macro="" textlink="">
      <xdr:nvSpPr>
        <xdr:cNvPr id="538" name="楕円 537"/>
        <xdr:cNvSpPr/>
      </xdr:nvSpPr>
      <xdr:spPr>
        <a:xfrm>
          <a:off x="12763500" y="66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45667</xdr:rowOff>
    </xdr:from>
    <xdr:ext cx="534377" cy="259045"/>
    <xdr:sp macro="" textlink="">
      <xdr:nvSpPr>
        <xdr:cNvPr id="539" name="テキスト ボックス 538"/>
        <xdr:cNvSpPr txBox="1"/>
      </xdr:nvSpPr>
      <xdr:spPr>
        <a:xfrm>
          <a:off x="12547111" y="67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1457</xdr:rowOff>
    </xdr:from>
    <xdr:to>
      <xdr:col>85</xdr:col>
      <xdr:colOff>127000</xdr:colOff>
      <xdr:row>57</xdr:row>
      <xdr:rowOff>48987</xdr:rowOff>
    </xdr:to>
    <xdr:cxnSp macro="">
      <xdr:nvCxnSpPr>
        <xdr:cNvPr id="566" name="直線コネクタ 565"/>
        <xdr:cNvCxnSpPr/>
      </xdr:nvCxnSpPr>
      <xdr:spPr>
        <a:xfrm>
          <a:off x="15481300" y="9774107"/>
          <a:ext cx="8382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1457</xdr:rowOff>
    </xdr:from>
    <xdr:to>
      <xdr:col>81</xdr:col>
      <xdr:colOff>50800</xdr:colOff>
      <xdr:row>57</xdr:row>
      <xdr:rowOff>104907</xdr:rowOff>
    </xdr:to>
    <xdr:cxnSp macro="">
      <xdr:nvCxnSpPr>
        <xdr:cNvPr id="569" name="直線コネクタ 568"/>
        <xdr:cNvCxnSpPr/>
      </xdr:nvCxnSpPr>
      <xdr:spPr>
        <a:xfrm flipV="1">
          <a:off x="14592300" y="9774107"/>
          <a:ext cx="889000" cy="10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90139</xdr:rowOff>
    </xdr:from>
    <xdr:to>
      <xdr:col>76</xdr:col>
      <xdr:colOff>114300</xdr:colOff>
      <xdr:row>57</xdr:row>
      <xdr:rowOff>104907</xdr:rowOff>
    </xdr:to>
    <xdr:cxnSp macro="">
      <xdr:nvCxnSpPr>
        <xdr:cNvPr id="572" name="直線コネクタ 571"/>
        <xdr:cNvCxnSpPr/>
      </xdr:nvCxnSpPr>
      <xdr:spPr>
        <a:xfrm>
          <a:off x="13703300" y="986278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158985</xdr:rowOff>
    </xdr:from>
    <xdr:to>
      <xdr:col>71</xdr:col>
      <xdr:colOff>177800</xdr:colOff>
      <xdr:row>57</xdr:row>
      <xdr:rowOff>90139</xdr:rowOff>
    </xdr:to>
    <xdr:cxnSp macro="">
      <xdr:nvCxnSpPr>
        <xdr:cNvPr id="575" name="直線コネクタ 574"/>
        <xdr:cNvCxnSpPr/>
      </xdr:nvCxnSpPr>
      <xdr:spPr>
        <a:xfrm>
          <a:off x="12814300" y="9760185"/>
          <a:ext cx="889000" cy="10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169637</xdr:rowOff>
    </xdr:from>
    <xdr:to>
      <xdr:col>85</xdr:col>
      <xdr:colOff>177800</xdr:colOff>
      <xdr:row>57</xdr:row>
      <xdr:rowOff>99787</xdr:rowOff>
    </xdr:to>
    <xdr:sp macro="" textlink="">
      <xdr:nvSpPr>
        <xdr:cNvPr id="585" name="楕円 584"/>
        <xdr:cNvSpPr/>
      </xdr:nvSpPr>
      <xdr:spPr>
        <a:xfrm>
          <a:off x="16268700" y="977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84564</xdr:rowOff>
    </xdr:from>
    <xdr:ext cx="534377" cy="259045"/>
    <xdr:sp macro="" textlink="">
      <xdr:nvSpPr>
        <xdr:cNvPr id="586" name="教育費該当値テキスト"/>
        <xdr:cNvSpPr txBox="1"/>
      </xdr:nvSpPr>
      <xdr:spPr>
        <a:xfrm>
          <a:off x="16370300" y="96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122107</xdr:rowOff>
    </xdr:from>
    <xdr:to>
      <xdr:col>81</xdr:col>
      <xdr:colOff>101600</xdr:colOff>
      <xdr:row>57</xdr:row>
      <xdr:rowOff>52257</xdr:rowOff>
    </xdr:to>
    <xdr:sp macro="" textlink="">
      <xdr:nvSpPr>
        <xdr:cNvPr id="587" name="楕円 586"/>
        <xdr:cNvSpPr/>
      </xdr:nvSpPr>
      <xdr:spPr>
        <a:xfrm>
          <a:off x="15430500" y="97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43384</xdr:rowOff>
    </xdr:from>
    <xdr:ext cx="534377" cy="259045"/>
    <xdr:sp macro="" textlink="">
      <xdr:nvSpPr>
        <xdr:cNvPr id="588" name="テキスト ボックス 587"/>
        <xdr:cNvSpPr txBox="1"/>
      </xdr:nvSpPr>
      <xdr:spPr>
        <a:xfrm>
          <a:off x="15214111" y="98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54107</xdr:rowOff>
    </xdr:from>
    <xdr:to>
      <xdr:col>76</xdr:col>
      <xdr:colOff>165100</xdr:colOff>
      <xdr:row>57</xdr:row>
      <xdr:rowOff>155707</xdr:rowOff>
    </xdr:to>
    <xdr:sp macro="" textlink="">
      <xdr:nvSpPr>
        <xdr:cNvPr id="589" name="楕円 588"/>
        <xdr:cNvSpPr/>
      </xdr:nvSpPr>
      <xdr:spPr>
        <a:xfrm>
          <a:off x="14541500" y="98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146834</xdr:rowOff>
    </xdr:from>
    <xdr:ext cx="534377" cy="259045"/>
    <xdr:sp macro="" textlink="">
      <xdr:nvSpPr>
        <xdr:cNvPr id="590" name="テキスト ボックス 589"/>
        <xdr:cNvSpPr txBox="1"/>
      </xdr:nvSpPr>
      <xdr:spPr>
        <a:xfrm>
          <a:off x="14325111" y="99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39339</xdr:rowOff>
    </xdr:from>
    <xdr:to>
      <xdr:col>72</xdr:col>
      <xdr:colOff>38100</xdr:colOff>
      <xdr:row>57</xdr:row>
      <xdr:rowOff>140939</xdr:rowOff>
    </xdr:to>
    <xdr:sp macro="" textlink="">
      <xdr:nvSpPr>
        <xdr:cNvPr id="591" name="楕円 590"/>
        <xdr:cNvSpPr/>
      </xdr:nvSpPr>
      <xdr:spPr>
        <a:xfrm>
          <a:off x="136525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132066</xdr:rowOff>
    </xdr:from>
    <xdr:ext cx="534377" cy="259045"/>
    <xdr:sp macro="" textlink="">
      <xdr:nvSpPr>
        <xdr:cNvPr id="592" name="テキスト ボックス 591"/>
        <xdr:cNvSpPr txBox="1"/>
      </xdr:nvSpPr>
      <xdr:spPr>
        <a:xfrm>
          <a:off x="13436111" y="99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108185</xdr:rowOff>
    </xdr:from>
    <xdr:to>
      <xdr:col>67</xdr:col>
      <xdr:colOff>101600</xdr:colOff>
      <xdr:row>57</xdr:row>
      <xdr:rowOff>38335</xdr:rowOff>
    </xdr:to>
    <xdr:sp macro="" textlink="">
      <xdr:nvSpPr>
        <xdr:cNvPr id="593" name="楕円 592"/>
        <xdr:cNvSpPr/>
      </xdr:nvSpPr>
      <xdr:spPr>
        <a:xfrm>
          <a:off x="12763500" y="97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29462</xdr:rowOff>
    </xdr:from>
    <xdr:ext cx="534377" cy="259045"/>
    <xdr:sp macro="" textlink="">
      <xdr:nvSpPr>
        <xdr:cNvPr id="594" name="テキスト ボックス 593"/>
        <xdr:cNvSpPr txBox="1"/>
      </xdr:nvSpPr>
      <xdr:spPr>
        <a:xfrm>
          <a:off x="12547111" y="98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132257</xdr:rowOff>
    </xdr:from>
    <xdr:to>
      <xdr:col>85</xdr:col>
      <xdr:colOff>127000</xdr:colOff>
      <xdr:row>97</xdr:row>
      <xdr:rowOff>144391</xdr:rowOff>
    </xdr:to>
    <xdr:cxnSp macro="">
      <xdr:nvCxnSpPr>
        <xdr:cNvPr id="676" name="直線コネクタ 675"/>
        <xdr:cNvCxnSpPr/>
      </xdr:nvCxnSpPr>
      <xdr:spPr>
        <a:xfrm flipV="1">
          <a:off x="15481300" y="16762907"/>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144391</xdr:rowOff>
    </xdr:from>
    <xdr:to>
      <xdr:col>81</xdr:col>
      <xdr:colOff>50800</xdr:colOff>
      <xdr:row>97</xdr:row>
      <xdr:rowOff>163159</xdr:rowOff>
    </xdr:to>
    <xdr:cxnSp macro="">
      <xdr:nvCxnSpPr>
        <xdr:cNvPr id="679" name="直線コネクタ 678"/>
        <xdr:cNvCxnSpPr/>
      </xdr:nvCxnSpPr>
      <xdr:spPr>
        <a:xfrm flipV="1">
          <a:off x="14592300" y="16775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163159</xdr:rowOff>
    </xdr:from>
    <xdr:to>
      <xdr:col>76</xdr:col>
      <xdr:colOff>114300</xdr:colOff>
      <xdr:row>98</xdr:row>
      <xdr:rowOff>6386</xdr:rowOff>
    </xdr:to>
    <xdr:cxnSp macro="">
      <xdr:nvCxnSpPr>
        <xdr:cNvPr id="682" name="直線コネクタ 681"/>
        <xdr:cNvCxnSpPr/>
      </xdr:nvCxnSpPr>
      <xdr:spPr>
        <a:xfrm flipV="1">
          <a:off x="13703300" y="16793809"/>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6386</xdr:rowOff>
    </xdr:from>
    <xdr:to>
      <xdr:col>71</xdr:col>
      <xdr:colOff>177800</xdr:colOff>
      <xdr:row>98</xdr:row>
      <xdr:rowOff>10057</xdr:rowOff>
    </xdr:to>
    <xdr:cxnSp macro="">
      <xdr:nvCxnSpPr>
        <xdr:cNvPr id="685" name="直線コネクタ 684"/>
        <xdr:cNvCxnSpPr/>
      </xdr:nvCxnSpPr>
      <xdr:spPr>
        <a:xfrm flipV="1">
          <a:off x="12814300" y="16808486"/>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81457</xdr:rowOff>
    </xdr:from>
    <xdr:to>
      <xdr:col>85</xdr:col>
      <xdr:colOff>177800</xdr:colOff>
      <xdr:row>98</xdr:row>
      <xdr:rowOff>11607</xdr:rowOff>
    </xdr:to>
    <xdr:sp macro="" textlink="">
      <xdr:nvSpPr>
        <xdr:cNvPr id="695" name="楕円 694"/>
        <xdr:cNvSpPr/>
      </xdr:nvSpPr>
      <xdr:spPr>
        <a:xfrm>
          <a:off x="16268700" y="167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59884</xdr:rowOff>
    </xdr:from>
    <xdr:ext cx="534377" cy="259045"/>
    <xdr:sp macro="" textlink="">
      <xdr:nvSpPr>
        <xdr:cNvPr id="696" name="公債費該当値テキスト"/>
        <xdr:cNvSpPr txBox="1"/>
      </xdr:nvSpPr>
      <xdr:spPr>
        <a:xfrm>
          <a:off x="16370300" y="166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93591</xdr:rowOff>
    </xdr:from>
    <xdr:to>
      <xdr:col>81</xdr:col>
      <xdr:colOff>101600</xdr:colOff>
      <xdr:row>98</xdr:row>
      <xdr:rowOff>23741</xdr:rowOff>
    </xdr:to>
    <xdr:sp macro="" textlink="">
      <xdr:nvSpPr>
        <xdr:cNvPr id="697" name="楕円 696"/>
        <xdr:cNvSpPr/>
      </xdr:nvSpPr>
      <xdr:spPr>
        <a:xfrm>
          <a:off x="15430500" y="167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14868</xdr:rowOff>
    </xdr:from>
    <xdr:ext cx="534377" cy="259045"/>
    <xdr:sp macro="" textlink="">
      <xdr:nvSpPr>
        <xdr:cNvPr id="698" name="テキスト ボックス 697"/>
        <xdr:cNvSpPr txBox="1"/>
      </xdr:nvSpPr>
      <xdr:spPr>
        <a:xfrm>
          <a:off x="15214111" y="168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112359</xdr:rowOff>
    </xdr:from>
    <xdr:to>
      <xdr:col>76</xdr:col>
      <xdr:colOff>165100</xdr:colOff>
      <xdr:row>98</xdr:row>
      <xdr:rowOff>42509</xdr:rowOff>
    </xdr:to>
    <xdr:sp macro="" textlink="">
      <xdr:nvSpPr>
        <xdr:cNvPr id="699" name="楕円 698"/>
        <xdr:cNvSpPr/>
      </xdr:nvSpPr>
      <xdr:spPr>
        <a:xfrm>
          <a:off x="14541500" y="167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33636</xdr:rowOff>
    </xdr:from>
    <xdr:ext cx="534377" cy="259045"/>
    <xdr:sp macro="" textlink="">
      <xdr:nvSpPr>
        <xdr:cNvPr id="700" name="テキスト ボックス 699"/>
        <xdr:cNvSpPr txBox="1"/>
      </xdr:nvSpPr>
      <xdr:spPr>
        <a:xfrm>
          <a:off x="14325111" y="168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127036</xdr:rowOff>
    </xdr:from>
    <xdr:to>
      <xdr:col>72</xdr:col>
      <xdr:colOff>38100</xdr:colOff>
      <xdr:row>98</xdr:row>
      <xdr:rowOff>57186</xdr:rowOff>
    </xdr:to>
    <xdr:sp macro="" textlink="">
      <xdr:nvSpPr>
        <xdr:cNvPr id="701" name="楕円 700"/>
        <xdr:cNvSpPr/>
      </xdr:nvSpPr>
      <xdr:spPr>
        <a:xfrm>
          <a:off x="13652500" y="167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48313</xdr:rowOff>
    </xdr:from>
    <xdr:ext cx="534377" cy="259045"/>
    <xdr:sp macro="" textlink="">
      <xdr:nvSpPr>
        <xdr:cNvPr id="702" name="テキスト ボックス 701"/>
        <xdr:cNvSpPr txBox="1"/>
      </xdr:nvSpPr>
      <xdr:spPr>
        <a:xfrm>
          <a:off x="13436111" y="1685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130707</xdr:rowOff>
    </xdr:from>
    <xdr:to>
      <xdr:col>67</xdr:col>
      <xdr:colOff>101600</xdr:colOff>
      <xdr:row>98</xdr:row>
      <xdr:rowOff>60857</xdr:rowOff>
    </xdr:to>
    <xdr:sp macro="" textlink="">
      <xdr:nvSpPr>
        <xdr:cNvPr id="703" name="楕円 702"/>
        <xdr:cNvSpPr/>
      </xdr:nvSpPr>
      <xdr:spPr>
        <a:xfrm>
          <a:off x="12763500" y="16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51984</xdr:rowOff>
    </xdr:from>
    <xdr:ext cx="534377" cy="259045"/>
    <xdr:sp macro="" textlink="">
      <xdr:nvSpPr>
        <xdr:cNvPr id="704" name="テキスト ボックス 703"/>
        <xdr:cNvSpPr txBox="1"/>
      </xdr:nvSpPr>
      <xdr:spPr>
        <a:xfrm>
          <a:off x="12547111" y="168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目的別歳出については、農林水産業費以外は、類似団体平均を下回っている状況である。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100">
              <a:latin typeface="ＭＳ Ｐゴシック" panose="020B0600070205080204" pitchFamily="50" charset="-128"/>
              <a:ea typeface="ＭＳ Ｐゴシック" panose="020B0600070205080204" pitchFamily="50" charset="-128"/>
            </a:rPr>
            <a:t>139,630</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198,789</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59,159</a:t>
          </a:r>
          <a:r>
            <a:rPr kumimoji="1" lang="ja-JP" altLang="en-US" sz="1100">
              <a:latin typeface="ＭＳ Ｐゴシック" panose="020B0600070205080204" pitchFamily="50" charset="-128"/>
              <a:ea typeface="ＭＳ Ｐゴシック" panose="020B0600070205080204" pitchFamily="50" charset="-128"/>
            </a:rPr>
            <a:t>円下回り、前年度（</a:t>
          </a:r>
          <a:r>
            <a:rPr kumimoji="1" lang="en-US" altLang="ja-JP" sz="1100">
              <a:latin typeface="ＭＳ Ｐゴシック" panose="020B0600070205080204" pitchFamily="50" charset="-128"/>
              <a:ea typeface="ＭＳ Ｐゴシック" panose="020B0600070205080204" pitchFamily="50" charset="-128"/>
            </a:rPr>
            <a:t>256,631</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117,001</a:t>
          </a:r>
          <a:r>
            <a:rPr kumimoji="1" lang="ja-JP" altLang="en-US" sz="1100">
              <a:latin typeface="ＭＳ Ｐゴシック" panose="020B0600070205080204" pitchFamily="50" charset="-128"/>
              <a:ea typeface="ＭＳ Ｐゴシック" panose="020B0600070205080204" pitchFamily="50" charset="-128"/>
            </a:rPr>
            <a:t>円減少している。主な要因は、地区別定額給付金事業等が減少したものである。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100">
              <a:latin typeface="ＭＳ Ｐゴシック" panose="020B0600070205080204" pitchFamily="50" charset="-128"/>
              <a:ea typeface="ＭＳ Ｐゴシック" panose="020B0600070205080204" pitchFamily="50" charset="-128"/>
            </a:rPr>
            <a:t>176,192</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187,880</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11,688</a:t>
          </a:r>
          <a:r>
            <a:rPr kumimoji="1" lang="ja-JP" altLang="en-US" sz="1100">
              <a:latin typeface="ＭＳ Ｐゴシック" panose="020B0600070205080204" pitchFamily="50" charset="-128"/>
              <a:ea typeface="ＭＳ Ｐゴシック" panose="020B0600070205080204" pitchFamily="50" charset="-128"/>
            </a:rPr>
            <a:t>円下回り、前年度（</a:t>
          </a:r>
          <a:r>
            <a:rPr kumimoji="1" lang="en-US" altLang="ja-JP" sz="1100">
              <a:latin typeface="ＭＳ Ｐゴシック" panose="020B0600070205080204" pitchFamily="50" charset="-128"/>
              <a:ea typeface="ＭＳ Ｐゴシック" panose="020B0600070205080204" pitchFamily="50" charset="-128"/>
            </a:rPr>
            <a:t>143,421</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32,771</a:t>
          </a:r>
          <a:r>
            <a:rPr kumimoji="1" lang="ja-JP" altLang="en-US" sz="1100">
              <a:latin typeface="ＭＳ Ｐゴシック" panose="020B0600070205080204" pitchFamily="50" charset="-128"/>
              <a:ea typeface="ＭＳ Ｐゴシック" panose="020B0600070205080204" pitchFamily="50" charset="-128"/>
            </a:rPr>
            <a:t>円増加している。主な要因は、住民税非課税世帯への臨時特別給付金事業等により増加したものである。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100">
              <a:latin typeface="ＭＳ Ｐゴシック" panose="020B0600070205080204" pitchFamily="50" charset="-128"/>
              <a:ea typeface="ＭＳ Ｐゴシック" panose="020B0600070205080204" pitchFamily="50" charset="-128"/>
            </a:rPr>
            <a:t>65,066</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57,885</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7,181</a:t>
          </a:r>
          <a:r>
            <a:rPr kumimoji="1" lang="ja-JP" altLang="en-US" sz="1100">
              <a:latin typeface="ＭＳ Ｐゴシック" panose="020B0600070205080204" pitchFamily="50" charset="-128"/>
              <a:ea typeface="ＭＳ Ｐゴシック" panose="020B0600070205080204" pitchFamily="50" charset="-128"/>
            </a:rPr>
            <a:t>円上回り、前年度（</a:t>
          </a:r>
          <a:r>
            <a:rPr kumimoji="1" lang="en-US" altLang="ja-JP" sz="1100">
              <a:latin typeface="ＭＳ Ｐゴシック" panose="020B0600070205080204" pitchFamily="50" charset="-128"/>
              <a:ea typeface="ＭＳ Ｐゴシック" panose="020B0600070205080204" pitchFamily="50" charset="-128"/>
            </a:rPr>
            <a:t>35,423</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29,643</a:t>
          </a:r>
          <a:r>
            <a:rPr kumimoji="1" lang="ja-JP" altLang="en-US" sz="1100">
              <a:latin typeface="ＭＳ Ｐゴシック" panose="020B0600070205080204" pitchFamily="50" charset="-128"/>
              <a:ea typeface="ＭＳ Ｐゴシック" panose="020B0600070205080204" pitchFamily="50" charset="-128"/>
            </a:rPr>
            <a:t>円増加している。主な要因は、直販センター施設改修事業等により増加したものである。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100">
              <a:latin typeface="ＭＳ Ｐゴシック" panose="020B0600070205080204" pitchFamily="50" charset="-128"/>
              <a:ea typeface="ＭＳ Ｐゴシック" panose="020B0600070205080204" pitchFamily="50" charset="-128"/>
            </a:rPr>
            <a:t>23,025</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32,862</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9,837</a:t>
          </a:r>
          <a:r>
            <a:rPr kumimoji="1" lang="ja-JP" altLang="en-US" sz="1100">
              <a:latin typeface="ＭＳ Ｐゴシック" panose="020B0600070205080204" pitchFamily="50" charset="-128"/>
              <a:ea typeface="ＭＳ Ｐゴシック" panose="020B0600070205080204" pitchFamily="50" charset="-128"/>
            </a:rPr>
            <a:t>円下回り、前年度（</a:t>
          </a:r>
          <a:r>
            <a:rPr kumimoji="1" lang="en-US" altLang="ja-JP" sz="1100">
              <a:latin typeface="ＭＳ Ｐゴシック" panose="020B0600070205080204" pitchFamily="50" charset="-128"/>
              <a:ea typeface="ＭＳ Ｐゴシック" panose="020B0600070205080204" pitchFamily="50" charset="-128"/>
            </a:rPr>
            <a:t>45,990</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22,965</a:t>
          </a:r>
          <a:r>
            <a:rPr kumimoji="1" lang="ja-JP" altLang="en-US" sz="1100">
              <a:latin typeface="ＭＳ Ｐゴシック" panose="020B0600070205080204" pitchFamily="50" charset="-128"/>
              <a:ea typeface="ＭＳ Ｐゴシック" panose="020B0600070205080204" pitchFamily="50" charset="-128"/>
            </a:rPr>
            <a:t>円減少している。主な要因は、防災行政無線デジタル化事業等が減少したものである。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100">
              <a:latin typeface="ＭＳ Ｐゴシック" panose="020B0600070205080204" pitchFamily="50" charset="-128"/>
              <a:ea typeface="ＭＳ Ｐゴシック" panose="020B0600070205080204" pitchFamily="50" charset="-128"/>
            </a:rPr>
            <a:t>57,341</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83,471</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26,130</a:t>
          </a:r>
          <a:r>
            <a:rPr kumimoji="1" lang="ja-JP" altLang="en-US" sz="1100">
              <a:latin typeface="ＭＳ Ｐゴシック" panose="020B0600070205080204" pitchFamily="50" charset="-128"/>
              <a:ea typeface="ＭＳ Ｐゴシック" panose="020B0600070205080204" pitchFamily="50" charset="-128"/>
            </a:rPr>
            <a:t>円下回り、前年度（</a:t>
          </a:r>
          <a:r>
            <a:rPr kumimoji="1" lang="en-US" altLang="ja-JP" sz="1100">
              <a:latin typeface="ＭＳ Ｐゴシック" panose="020B0600070205080204" pitchFamily="50" charset="-128"/>
              <a:ea typeface="ＭＳ Ｐゴシック" panose="020B0600070205080204" pitchFamily="50" charset="-128"/>
            </a:rPr>
            <a:t>67,737</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10,396</a:t>
          </a:r>
          <a:r>
            <a:rPr kumimoji="1" lang="ja-JP" altLang="en-US" sz="1100">
              <a:latin typeface="ＭＳ Ｐゴシック" panose="020B0600070205080204" pitchFamily="50" charset="-128"/>
              <a:ea typeface="ＭＳ Ｐゴシック" panose="020B0600070205080204" pitchFamily="50" charset="-128"/>
            </a:rPr>
            <a:t>円減少している。主な要因は、テニスコート改修事業等が減少したものである。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実質収支額は、前年度と比較し約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千万円、</a:t>
          </a:r>
          <a:r>
            <a:rPr kumimoji="1" lang="en-US" altLang="ja-JP" sz="1100">
              <a:latin typeface="ＭＳ ゴシック" pitchFamily="49" charset="-128"/>
              <a:ea typeface="ＭＳ ゴシック" pitchFamily="49" charset="-128"/>
            </a:rPr>
            <a:t>1.34</a:t>
          </a:r>
          <a:r>
            <a:rPr kumimoji="1" lang="ja-JP" altLang="en-US" sz="1100">
              <a:latin typeface="ＭＳ ゴシック" pitchFamily="49" charset="-128"/>
              <a:ea typeface="ＭＳ ゴシック" pitchFamily="49" charset="-128"/>
            </a:rPr>
            <a:t>ポイントの増となり、実質単年度収支については、実質収支が前年度より増加したため</a:t>
          </a:r>
          <a:r>
            <a:rPr kumimoji="1" lang="en-US" altLang="ja-JP" sz="1100">
              <a:latin typeface="ＭＳ ゴシック" pitchFamily="49" charset="-128"/>
              <a:ea typeface="ＭＳ ゴシック" pitchFamily="49" charset="-128"/>
            </a:rPr>
            <a:t>7.63</a:t>
          </a:r>
          <a:r>
            <a:rPr kumimoji="1" lang="ja-JP" altLang="en-US" sz="1100">
              <a:latin typeface="ＭＳ ゴシック" pitchFamily="49" charset="-128"/>
              <a:ea typeface="ＭＳ ゴシック" pitchFamily="49" charset="-128"/>
            </a:rPr>
            <a:t>ポイントの増となっている。財政調整基金残高は、適切な財源の確保と歳出の精査により取崩しを回避しており、さらに将来に備え積み立てを行っている。残高の目標値は、標準財政規模比</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％程度としており、今後も行政改革、経費削減、決算状況を踏まえ可能な範囲で積立し、引き続き財政の健全化に努める。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なお、減少の大きかった国民健康保険特別会計については、積立金の増により実質収支が</a:t>
          </a:r>
          <a:r>
            <a:rPr kumimoji="1" lang="en-US" altLang="ja-JP" sz="1100">
              <a:latin typeface="ＭＳ ゴシック" pitchFamily="49" charset="-128"/>
              <a:ea typeface="ＭＳ ゴシック" pitchFamily="49" charset="-128"/>
            </a:rPr>
            <a:t>5.34</a:t>
          </a:r>
          <a:r>
            <a:rPr kumimoji="1" lang="ja-JP" altLang="en-US" sz="1100">
              <a:latin typeface="ＭＳ ゴシック" pitchFamily="49" charset="-128"/>
              <a:ea typeface="ＭＳ ゴシック" pitchFamily="49" charset="-128"/>
            </a:rPr>
            <a:t>ポイント減少した。</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実質公債費比率については、前年度（</a:t>
          </a:r>
          <a:r>
            <a:rPr kumimoji="1" lang="en-US" altLang="ja-JP" sz="1100">
              <a:latin typeface="ＭＳ ゴシック" pitchFamily="49" charset="-128"/>
              <a:ea typeface="ＭＳ ゴシック" pitchFamily="49" charset="-128"/>
            </a:rPr>
            <a:t>6.0</a:t>
          </a:r>
          <a:r>
            <a:rPr kumimoji="1" lang="ja-JP" altLang="en-US" sz="1100">
              <a:latin typeface="ＭＳ ゴシック" pitchFamily="49" charset="-128"/>
              <a:ea typeface="ＭＳ ゴシック" pitchFamily="49" charset="-128"/>
            </a:rPr>
            <a:t>％）より</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ポイント悪化している。元利償還金については、小中一貫校建設の際に発行した平成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年度債の元金償還開始により増加している。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今後も将来的な負担に留意し、地方債の新規発行を伴う事業の抑制により低水準化に努める。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将来負担額を前年度と比較すると、地方債残高が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5,600</a:t>
          </a:r>
          <a:r>
            <a:rPr kumimoji="1" lang="ja-JP" altLang="en-US" sz="1100">
              <a:latin typeface="ＭＳ ゴシック" pitchFamily="49" charset="-128"/>
              <a:ea typeface="ＭＳ ゴシック" pitchFamily="49" charset="-128"/>
            </a:rPr>
            <a:t>万円、公営企業債繰入見込額が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3,900</a:t>
          </a:r>
          <a:r>
            <a:rPr kumimoji="1" lang="ja-JP" altLang="en-US" sz="1100">
              <a:latin typeface="ＭＳ ゴシック" pitchFamily="49" charset="-128"/>
              <a:ea typeface="ＭＳ ゴシック" pitchFamily="49" charset="-128"/>
            </a:rPr>
            <a:t>万円の減となった。全体としては、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2,900</a:t>
          </a:r>
          <a:r>
            <a:rPr kumimoji="1" lang="ja-JP" altLang="en-US" sz="1100">
              <a:latin typeface="ＭＳ ゴシック" pitchFamily="49" charset="-128"/>
              <a:ea typeface="ＭＳ ゴシック" pitchFamily="49" charset="-128"/>
            </a:rPr>
            <a:t>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将来負担比率については、</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となっており、前年度と変わらない状況である。主な要因としては、公共施設整備基金等への積立による充当可能基金が増加したことが挙げられる。今後も起債抑制策や基金の適正運用を基本として低水準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将来的な公共施設の老朽化に備え、公共施設整備基金への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億円の積み立てが主なものとなっており、基金全体としては、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中期的に将来の償還や公共施設の老朽化対策など減債基金や特定目的基金へ積み立てを行っていく予定である。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ふるさと寄附基金：少子高齢化対策、青少年の健全育成、教育環境整備、特産品育成、地域産業振興、自然環境保全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ふるさと寄附基金：ふるさと寄附の減により積み立て額が減少し、目的に応じた取り崩しもあったため、残高が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ふるさと寄附基金については、寄附額が減少傾向にあるため基金残高も減少予定。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今年度は、将来の償還のため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小中一貫校建設により令和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年度にかけ起債償還のピークとなることから、中期的に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T54" sqref="T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
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
81</v>
      </c>
      <c r="C2" s="179"/>
      <c r="D2" s="180"/>
    </row>
    <row r="3" spans="1:119" ht="18.75" customHeight="1" thickBot="1" x14ac:dyDescent="0.2">
      <c r="A3" s="178"/>
      <c r="B3" s="383" t="s">
        <v>
82</v>
      </c>
      <c r="C3" s="384"/>
      <c r="D3" s="384"/>
      <c r="E3" s="385"/>
      <c r="F3" s="385"/>
      <c r="G3" s="385"/>
      <c r="H3" s="385"/>
      <c r="I3" s="385"/>
      <c r="J3" s="385"/>
      <c r="K3" s="385"/>
      <c r="L3" s="385" t="s">
        <v>
83</v>
      </c>
      <c r="M3" s="385"/>
      <c r="N3" s="385"/>
      <c r="O3" s="385"/>
      <c r="P3" s="385"/>
      <c r="Q3" s="385"/>
      <c r="R3" s="392"/>
      <c r="S3" s="392"/>
      <c r="T3" s="392"/>
      <c r="U3" s="392"/>
      <c r="V3" s="393"/>
      <c r="W3" s="367" t="s">
        <v>
84</v>
      </c>
      <c r="X3" s="368"/>
      <c r="Y3" s="368"/>
      <c r="Z3" s="368"/>
      <c r="AA3" s="368"/>
      <c r="AB3" s="384"/>
      <c r="AC3" s="392" t="s">
        <v>
85</v>
      </c>
      <c r="AD3" s="368"/>
      <c r="AE3" s="368"/>
      <c r="AF3" s="368"/>
      <c r="AG3" s="368"/>
      <c r="AH3" s="368"/>
      <c r="AI3" s="368"/>
      <c r="AJ3" s="368"/>
      <c r="AK3" s="368"/>
      <c r="AL3" s="369"/>
      <c r="AM3" s="367" t="s">
        <v>
86</v>
      </c>
      <c r="AN3" s="368"/>
      <c r="AO3" s="368"/>
      <c r="AP3" s="368"/>
      <c r="AQ3" s="368"/>
      <c r="AR3" s="368"/>
      <c r="AS3" s="368"/>
      <c r="AT3" s="368"/>
      <c r="AU3" s="368"/>
      <c r="AV3" s="368"/>
      <c r="AW3" s="368"/>
      <c r="AX3" s="369"/>
      <c r="AY3" s="404" t="s">
        <v>
1</v>
      </c>
      <c r="AZ3" s="405"/>
      <c r="BA3" s="405"/>
      <c r="BB3" s="405"/>
      <c r="BC3" s="405"/>
      <c r="BD3" s="405"/>
      <c r="BE3" s="405"/>
      <c r="BF3" s="405"/>
      <c r="BG3" s="405"/>
      <c r="BH3" s="405"/>
      <c r="BI3" s="405"/>
      <c r="BJ3" s="405"/>
      <c r="BK3" s="405"/>
      <c r="BL3" s="405"/>
      <c r="BM3" s="406"/>
      <c r="BN3" s="367" t="s">
        <v>
87</v>
      </c>
      <c r="BO3" s="368"/>
      <c r="BP3" s="368"/>
      <c r="BQ3" s="368"/>
      <c r="BR3" s="368"/>
      <c r="BS3" s="368"/>
      <c r="BT3" s="368"/>
      <c r="BU3" s="369"/>
      <c r="BV3" s="367" t="s">
        <v>
88</v>
      </c>
      <c r="BW3" s="368"/>
      <c r="BX3" s="368"/>
      <c r="BY3" s="368"/>
      <c r="BZ3" s="368"/>
      <c r="CA3" s="368"/>
      <c r="CB3" s="368"/>
      <c r="CC3" s="369"/>
      <c r="CD3" s="404" t="s">
        <v>
1</v>
      </c>
      <c r="CE3" s="405"/>
      <c r="CF3" s="405"/>
      <c r="CG3" s="405"/>
      <c r="CH3" s="405"/>
      <c r="CI3" s="405"/>
      <c r="CJ3" s="405"/>
      <c r="CK3" s="405"/>
      <c r="CL3" s="405"/>
      <c r="CM3" s="405"/>
      <c r="CN3" s="405"/>
      <c r="CO3" s="405"/>
      <c r="CP3" s="405"/>
      <c r="CQ3" s="405"/>
      <c r="CR3" s="405"/>
      <c r="CS3" s="406"/>
      <c r="CT3" s="367" t="s">
        <v>
89</v>
      </c>
      <c r="CU3" s="368"/>
      <c r="CV3" s="368"/>
      <c r="CW3" s="368"/>
      <c r="CX3" s="368"/>
      <c r="CY3" s="368"/>
      <c r="CZ3" s="368"/>
      <c r="DA3" s="369"/>
      <c r="DB3" s="367" t="s">
        <v>
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
91</v>
      </c>
      <c r="AZ4" s="371"/>
      <c r="BA4" s="371"/>
      <c r="BB4" s="371"/>
      <c r="BC4" s="371"/>
      <c r="BD4" s="371"/>
      <c r="BE4" s="371"/>
      <c r="BF4" s="371"/>
      <c r="BG4" s="371"/>
      <c r="BH4" s="371"/>
      <c r="BI4" s="371"/>
      <c r="BJ4" s="371"/>
      <c r="BK4" s="371"/>
      <c r="BL4" s="371"/>
      <c r="BM4" s="372"/>
      <c r="BN4" s="373">
        <v>
5793013</v>
      </c>
      <c r="BO4" s="374"/>
      <c r="BP4" s="374"/>
      <c r="BQ4" s="374"/>
      <c r="BR4" s="374"/>
      <c r="BS4" s="374"/>
      <c r="BT4" s="374"/>
      <c r="BU4" s="375"/>
      <c r="BV4" s="373">
        <v>
6557647</v>
      </c>
      <c r="BW4" s="374"/>
      <c r="BX4" s="374"/>
      <c r="BY4" s="374"/>
      <c r="BZ4" s="374"/>
      <c r="CA4" s="374"/>
      <c r="CB4" s="374"/>
      <c r="CC4" s="375"/>
      <c r="CD4" s="376" t="s">
        <v>
92</v>
      </c>
      <c r="CE4" s="377"/>
      <c r="CF4" s="377"/>
      <c r="CG4" s="377"/>
      <c r="CH4" s="377"/>
      <c r="CI4" s="377"/>
      <c r="CJ4" s="377"/>
      <c r="CK4" s="377"/>
      <c r="CL4" s="377"/>
      <c r="CM4" s="377"/>
      <c r="CN4" s="377"/>
      <c r="CO4" s="377"/>
      <c r="CP4" s="377"/>
      <c r="CQ4" s="377"/>
      <c r="CR4" s="377"/>
      <c r="CS4" s="378"/>
      <c r="CT4" s="379">
        <v>
12.9</v>
      </c>
      <c r="CU4" s="380"/>
      <c r="CV4" s="380"/>
      <c r="CW4" s="380"/>
      <c r="CX4" s="380"/>
      <c r="CY4" s="380"/>
      <c r="CZ4" s="380"/>
      <c r="DA4" s="381"/>
      <c r="DB4" s="379">
        <v>
11.6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
93</v>
      </c>
      <c r="AN5" s="440"/>
      <c r="AO5" s="440"/>
      <c r="AP5" s="440"/>
      <c r="AQ5" s="440"/>
      <c r="AR5" s="440"/>
      <c r="AS5" s="440"/>
      <c r="AT5" s="441"/>
      <c r="AU5" s="442" t="s">
        <v>
94</v>
      </c>
      <c r="AV5" s="443"/>
      <c r="AW5" s="443"/>
      <c r="AX5" s="443"/>
      <c r="AY5" s="444" t="s">
        <v>
95</v>
      </c>
      <c r="AZ5" s="445"/>
      <c r="BA5" s="445"/>
      <c r="BB5" s="445"/>
      <c r="BC5" s="445"/>
      <c r="BD5" s="445"/>
      <c r="BE5" s="445"/>
      <c r="BF5" s="445"/>
      <c r="BG5" s="445"/>
      <c r="BH5" s="445"/>
      <c r="BI5" s="445"/>
      <c r="BJ5" s="445"/>
      <c r="BK5" s="445"/>
      <c r="BL5" s="445"/>
      <c r="BM5" s="446"/>
      <c r="BN5" s="410">
        <v>
5147937</v>
      </c>
      <c r="BO5" s="411"/>
      <c r="BP5" s="411"/>
      <c r="BQ5" s="411"/>
      <c r="BR5" s="411"/>
      <c r="BS5" s="411"/>
      <c r="BT5" s="411"/>
      <c r="BU5" s="412"/>
      <c r="BV5" s="410">
        <v>
6024642</v>
      </c>
      <c r="BW5" s="411"/>
      <c r="BX5" s="411"/>
      <c r="BY5" s="411"/>
      <c r="BZ5" s="411"/>
      <c r="CA5" s="411"/>
      <c r="CB5" s="411"/>
      <c r="CC5" s="412"/>
      <c r="CD5" s="413" t="s">
        <v>
96</v>
      </c>
      <c r="CE5" s="414"/>
      <c r="CF5" s="414"/>
      <c r="CG5" s="414"/>
      <c r="CH5" s="414"/>
      <c r="CI5" s="414"/>
      <c r="CJ5" s="414"/>
      <c r="CK5" s="414"/>
      <c r="CL5" s="414"/>
      <c r="CM5" s="414"/>
      <c r="CN5" s="414"/>
      <c r="CO5" s="414"/>
      <c r="CP5" s="414"/>
      <c r="CQ5" s="414"/>
      <c r="CR5" s="414"/>
      <c r="CS5" s="415"/>
      <c r="CT5" s="407">
        <v>
83.6</v>
      </c>
      <c r="CU5" s="408"/>
      <c r="CV5" s="408"/>
      <c r="CW5" s="408"/>
      <c r="CX5" s="408"/>
      <c r="CY5" s="408"/>
      <c r="CZ5" s="408"/>
      <c r="DA5" s="409"/>
      <c r="DB5" s="407">
        <v>
81.2</v>
      </c>
      <c r="DC5" s="408"/>
      <c r="DD5" s="408"/>
      <c r="DE5" s="408"/>
      <c r="DF5" s="408"/>
      <c r="DG5" s="408"/>
      <c r="DH5" s="408"/>
      <c r="DI5" s="409"/>
    </row>
    <row r="6" spans="1:119" ht="18.75" customHeight="1" x14ac:dyDescent="0.15">
      <c r="A6" s="178"/>
      <c r="B6" s="416" t="s">
        <v>
97</v>
      </c>
      <c r="C6" s="417"/>
      <c r="D6" s="417"/>
      <c r="E6" s="418"/>
      <c r="F6" s="418"/>
      <c r="G6" s="418"/>
      <c r="H6" s="418"/>
      <c r="I6" s="418"/>
      <c r="J6" s="418"/>
      <c r="K6" s="418"/>
      <c r="L6" s="418" t="s">
        <v>
98</v>
      </c>
      <c r="M6" s="418"/>
      <c r="N6" s="418"/>
      <c r="O6" s="418"/>
      <c r="P6" s="418"/>
      <c r="Q6" s="418"/>
      <c r="R6" s="422"/>
      <c r="S6" s="422"/>
      <c r="T6" s="422"/>
      <c r="U6" s="422"/>
      <c r="V6" s="423"/>
      <c r="W6" s="426" t="s">
        <v>
99</v>
      </c>
      <c r="X6" s="427"/>
      <c r="Y6" s="427"/>
      <c r="Z6" s="427"/>
      <c r="AA6" s="427"/>
      <c r="AB6" s="417"/>
      <c r="AC6" s="430" t="s">
        <v>
100</v>
      </c>
      <c r="AD6" s="431"/>
      <c r="AE6" s="431"/>
      <c r="AF6" s="431"/>
      <c r="AG6" s="431"/>
      <c r="AH6" s="431"/>
      <c r="AI6" s="431"/>
      <c r="AJ6" s="431"/>
      <c r="AK6" s="431"/>
      <c r="AL6" s="432"/>
      <c r="AM6" s="439" t="s">
        <v>
101</v>
      </c>
      <c r="AN6" s="440"/>
      <c r="AO6" s="440"/>
      <c r="AP6" s="440"/>
      <c r="AQ6" s="440"/>
      <c r="AR6" s="440"/>
      <c r="AS6" s="440"/>
      <c r="AT6" s="441"/>
      <c r="AU6" s="442" t="s">
        <v>
94</v>
      </c>
      <c r="AV6" s="443"/>
      <c r="AW6" s="443"/>
      <c r="AX6" s="443"/>
      <c r="AY6" s="444" t="s">
        <v>
102</v>
      </c>
      <c r="AZ6" s="445"/>
      <c r="BA6" s="445"/>
      <c r="BB6" s="445"/>
      <c r="BC6" s="445"/>
      <c r="BD6" s="445"/>
      <c r="BE6" s="445"/>
      <c r="BF6" s="445"/>
      <c r="BG6" s="445"/>
      <c r="BH6" s="445"/>
      <c r="BI6" s="445"/>
      <c r="BJ6" s="445"/>
      <c r="BK6" s="445"/>
      <c r="BL6" s="445"/>
      <c r="BM6" s="446"/>
      <c r="BN6" s="410">
        <v>
645076</v>
      </c>
      <c r="BO6" s="411"/>
      <c r="BP6" s="411"/>
      <c r="BQ6" s="411"/>
      <c r="BR6" s="411"/>
      <c r="BS6" s="411"/>
      <c r="BT6" s="411"/>
      <c r="BU6" s="412"/>
      <c r="BV6" s="410">
        <v>
533005</v>
      </c>
      <c r="BW6" s="411"/>
      <c r="BX6" s="411"/>
      <c r="BY6" s="411"/>
      <c r="BZ6" s="411"/>
      <c r="CA6" s="411"/>
      <c r="CB6" s="411"/>
      <c r="CC6" s="412"/>
      <c r="CD6" s="413" t="s">
        <v>
103</v>
      </c>
      <c r="CE6" s="414"/>
      <c r="CF6" s="414"/>
      <c r="CG6" s="414"/>
      <c r="CH6" s="414"/>
      <c r="CI6" s="414"/>
      <c r="CJ6" s="414"/>
      <c r="CK6" s="414"/>
      <c r="CL6" s="414"/>
      <c r="CM6" s="414"/>
      <c r="CN6" s="414"/>
      <c r="CO6" s="414"/>
      <c r="CP6" s="414"/>
      <c r="CQ6" s="414"/>
      <c r="CR6" s="414"/>
      <c r="CS6" s="415"/>
      <c r="CT6" s="447">
        <v>
87.5</v>
      </c>
      <c r="CU6" s="448"/>
      <c r="CV6" s="448"/>
      <c r="CW6" s="448"/>
      <c r="CX6" s="448"/>
      <c r="CY6" s="448"/>
      <c r="CZ6" s="448"/>
      <c r="DA6" s="449"/>
      <c r="DB6" s="447">
        <v>
84</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
104</v>
      </c>
      <c r="AN7" s="440"/>
      <c r="AO7" s="440"/>
      <c r="AP7" s="440"/>
      <c r="AQ7" s="440"/>
      <c r="AR7" s="440"/>
      <c r="AS7" s="440"/>
      <c r="AT7" s="441"/>
      <c r="AU7" s="442" t="s">
        <v>
105</v>
      </c>
      <c r="AV7" s="443"/>
      <c r="AW7" s="443"/>
      <c r="AX7" s="443"/>
      <c r="AY7" s="444" t="s">
        <v>
106</v>
      </c>
      <c r="AZ7" s="445"/>
      <c r="BA7" s="445"/>
      <c r="BB7" s="445"/>
      <c r="BC7" s="445"/>
      <c r="BD7" s="445"/>
      <c r="BE7" s="445"/>
      <c r="BF7" s="445"/>
      <c r="BG7" s="445"/>
      <c r="BH7" s="445"/>
      <c r="BI7" s="445"/>
      <c r="BJ7" s="445"/>
      <c r="BK7" s="445"/>
      <c r="BL7" s="445"/>
      <c r="BM7" s="446"/>
      <c r="BN7" s="410">
        <v>
213288</v>
      </c>
      <c r="BO7" s="411"/>
      <c r="BP7" s="411"/>
      <c r="BQ7" s="411"/>
      <c r="BR7" s="411"/>
      <c r="BS7" s="411"/>
      <c r="BT7" s="411"/>
      <c r="BU7" s="412"/>
      <c r="BV7" s="410">
        <v>
170655</v>
      </c>
      <c r="BW7" s="411"/>
      <c r="BX7" s="411"/>
      <c r="BY7" s="411"/>
      <c r="BZ7" s="411"/>
      <c r="CA7" s="411"/>
      <c r="CB7" s="411"/>
      <c r="CC7" s="412"/>
      <c r="CD7" s="413" t="s">
        <v>
107</v>
      </c>
      <c r="CE7" s="414"/>
      <c r="CF7" s="414"/>
      <c r="CG7" s="414"/>
      <c r="CH7" s="414"/>
      <c r="CI7" s="414"/>
      <c r="CJ7" s="414"/>
      <c r="CK7" s="414"/>
      <c r="CL7" s="414"/>
      <c r="CM7" s="414"/>
      <c r="CN7" s="414"/>
      <c r="CO7" s="414"/>
      <c r="CP7" s="414"/>
      <c r="CQ7" s="414"/>
      <c r="CR7" s="414"/>
      <c r="CS7" s="415"/>
      <c r="CT7" s="410">
        <v>
3346093</v>
      </c>
      <c r="CU7" s="411"/>
      <c r="CV7" s="411"/>
      <c r="CW7" s="411"/>
      <c r="CX7" s="411"/>
      <c r="CY7" s="411"/>
      <c r="CZ7" s="411"/>
      <c r="DA7" s="412"/>
      <c r="DB7" s="410">
        <v>
3134392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
108</v>
      </c>
      <c r="AN8" s="440"/>
      <c r="AO8" s="440"/>
      <c r="AP8" s="440"/>
      <c r="AQ8" s="440"/>
      <c r="AR8" s="440"/>
      <c r="AS8" s="440"/>
      <c r="AT8" s="441"/>
      <c r="AU8" s="442" t="s">
        <v>
109</v>
      </c>
      <c r="AV8" s="443"/>
      <c r="AW8" s="443"/>
      <c r="AX8" s="443"/>
      <c r="AY8" s="444" t="s">
        <v>
110</v>
      </c>
      <c r="AZ8" s="445"/>
      <c r="BA8" s="445"/>
      <c r="BB8" s="445"/>
      <c r="BC8" s="445"/>
      <c r="BD8" s="445"/>
      <c r="BE8" s="445"/>
      <c r="BF8" s="445"/>
      <c r="BG8" s="445"/>
      <c r="BH8" s="445"/>
      <c r="BI8" s="445"/>
      <c r="BJ8" s="445"/>
      <c r="BK8" s="445"/>
      <c r="BL8" s="445"/>
      <c r="BM8" s="446"/>
      <c r="BN8" s="410">
        <v>
431788</v>
      </c>
      <c r="BO8" s="411"/>
      <c r="BP8" s="411"/>
      <c r="BQ8" s="411"/>
      <c r="BR8" s="411"/>
      <c r="BS8" s="411"/>
      <c r="BT8" s="411"/>
      <c r="BU8" s="412"/>
      <c r="BV8" s="410">
        <v>
362350</v>
      </c>
      <c r="BW8" s="411"/>
      <c r="BX8" s="411"/>
      <c r="BY8" s="411"/>
      <c r="BZ8" s="411"/>
      <c r="CA8" s="411"/>
      <c r="CB8" s="411"/>
      <c r="CC8" s="412"/>
      <c r="CD8" s="413" t="s">
        <v>
111</v>
      </c>
      <c r="CE8" s="414"/>
      <c r="CF8" s="414"/>
      <c r="CG8" s="414"/>
      <c r="CH8" s="414"/>
      <c r="CI8" s="414"/>
      <c r="CJ8" s="414"/>
      <c r="CK8" s="414"/>
      <c r="CL8" s="414"/>
      <c r="CM8" s="414"/>
      <c r="CN8" s="414"/>
      <c r="CO8" s="414"/>
      <c r="CP8" s="414"/>
      <c r="CQ8" s="414"/>
      <c r="CR8" s="414"/>
      <c r="CS8" s="415"/>
      <c r="CT8" s="450">
        <v>
0.35</v>
      </c>
      <c r="CU8" s="451"/>
      <c r="CV8" s="451"/>
      <c r="CW8" s="451"/>
      <c r="CX8" s="451"/>
      <c r="CY8" s="451"/>
      <c r="CZ8" s="451"/>
      <c r="DA8" s="452"/>
      <c r="DB8" s="450">
        <v>
0.37</v>
      </c>
      <c r="DC8" s="451"/>
      <c r="DD8" s="451"/>
      <c r="DE8" s="451"/>
      <c r="DF8" s="451"/>
      <c r="DG8" s="451"/>
      <c r="DH8" s="451"/>
      <c r="DI8" s="452"/>
    </row>
    <row r="9" spans="1:119" ht="18.75" customHeight="1" thickBot="1" x14ac:dyDescent="0.2">
      <c r="A9" s="178"/>
      <c r="B9" s="404" t="s">
        <v>
112</v>
      </c>
      <c r="C9" s="405"/>
      <c r="D9" s="405"/>
      <c r="E9" s="405"/>
      <c r="F9" s="405"/>
      <c r="G9" s="405"/>
      <c r="H9" s="405"/>
      <c r="I9" s="405"/>
      <c r="J9" s="405"/>
      <c r="K9" s="453"/>
      <c r="L9" s="454" t="s">
        <v>
113</v>
      </c>
      <c r="M9" s="455"/>
      <c r="N9" s="455"/>
      <c r="O9" s="455"/>
      <c r="P9" s="455"/>
      <c r="Q9" s="456"/>
      <c r="R9" s="457">
        <v>
8231</v>
      </c>
      <c r="S9" s="458"/>
      <c r="T9" s="458"/>
      <c r="U9" s="458"/>
      <c r="V9" s="459"/>
      <c r="W9" s="367" t="s">
        <v>
114</v>
      </c>
      <c r="X9" s="368"/>
      <c r="Y9" s="368"/>
      <c r="Z9" s="368"/>
      <c r="AA9" s="368"/>
      <c r="AB9" s="368"/>
      <c r="AC9" s="368"/>
      <c r="AD9" s="368"/>
      <c r="AE9" s="368"/>
      <c r="AF9" s="368"/>
      <c r="AG9" s="368"/>
      <c r="AH9" s="368"/>
      <c r="AI9" s="368"/>
      <c r="AJ9" s="368"/>
      <c r="AK9" s="368"/>
      <c r="AL9" s="369"/>
      <c r="AM9" s="439" t="s">
        <v>
115</v>
      </c>
      <c r="AN9" s="440"/>
      <c r="AO9" s="440"/>
      <c r="AP9" s="440"/>
      <c r="AQ9" s="440"/>
      <c r="AR9" s="440"/>
      <c r="AS9" s="440"/>
      <c r="AT9" s="441"/>
      <c r="AU9" s="442" t="s">
        <v>
94</v>
      </c>
      <c r="AV9" s="443"/>
      <c r="AW9" s="443"/>
      <c r="AX9" s="443"/>
      <c r="AY9" s="444" t="s">
        <v>
116</v>
      </c>
      <c r="AZ9" s="445"/>
      <c r="BA9" s="445"/>
      <c r="BB9" s="445"/>
      <c r="BC9" s="445"/>
      <c r="BD9" s="445"/>
      <c r="BE9" s="445"/>
      <c r="BF9" s="445"/>
      <c r="BG9" s="445"/>
      <c r="BH9" s="445"/>
      <c r="BI9" s="445"/>
      <c r="BJ9" s="445"/>
      <c r="BK9" s="445"/>
      <c r="BL9" s="445"/>
      <c r="BM9" s="446"/>
      <c r="BN9" s="410">
        <v>
69438</v>
      </c>
      <c r="BO9" s="411"/>
      <c r="BP9" s="411"/>
      <c r="BQ9" s="411"/>
      <c r="BR9" s="411"/>
      <c r="BS9" s="411"/>
      <c r="BT9" s="411"/>
      <c r="BU9" s="412"/>
      <c r="BV9" s="410">
        <v>
-80600</v>
      </c>
      <c r="BW9" s="411"/>
      <c r="BX9" s="411"/>
      <c r="BY9" s="411"/>
      <c r="BZ9" s="411"/>
      <c r="CA9" s="411"/>
      <c r="CB9" s="411"/>
      <c r="CC9" s="412"/>
      <c r="CD9" s="413" t="s">
        <v>
117</v>
      </c>
      <c r="CE9" s="414"/>
      <c r="CF9" s="414"/>
      <c r="CG9" s="414"/>
      <c r="CH9" s="414"/>
      <c r="CI9" s="414"/>
      <c r="CJ9" s="414"/>
      <c r="CK9" s="414"/>
      <c r="CL9" s="414"/>
      <c r="CM9" s="414"/>
      <c r="CN9" s="414"/>
      <c r="CO9" s="414"/>
      <c r="CP9" s="414"/>
      <c r="CQ9" s="414"/>
      <c r="CR9" s="414"/>
      <c r="CS9" s="415"/>
      <c r="CT9" s="407">
        <v>
7.1</v>
      </c>
      <c r="CU9" s="408"/>
      <c r="CV9" s="408"/>
      <c r="CW9" s="408"/>
      <c r="CX9" s="408"/>
      <c r="CY9" s="408"/>
      <c r="CZ9" s="408"/>
      <c r="DA9" s="409"/>
      <c r="DB9" s="407">
        <v>
6.9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
118</v>
      </c>
      <c r="M10" s="440"/>
      <c r="N10" s="440"/>
      <c r="O10" s="440"/>
      <c r="P10" s="440"/>
      <c r="Q10" s="441"/>
      <c r="R10" s="461">
        <v>
9168</v>
      </c>
      <c r="S10" s="462"/>
      <c r="T10" s="462"/>
      <c r="U10" s="462"/>
      <c r="V10" s="463"/>
      <c r="W10" s="398"/>
      <c r="X10" s="399"/>
      <c r="Y10" s="399"/>
      <c r="Z10" s="399"/>
      <c r="AA10" s="399"/>
      <c r="AB10" s="399"/>
      <c r="AC10" s="399"/>
      <c r="AD10" s="399"/>
      <c r="AE10" s="399"/>
      <c r="AF10" s="399"/>
      <c r="AG10" s="399"/>
      <c r="AH10" s="399"/>
      <c r="AI10" s="399"/>
      <c r="AJ10" s="399"/>
      <c r="AK10" s="399"/>
      <c r="AL10" s="402"/>
      <c r="AM10" s="439" t="s">
        <v>
119</v>
      </c>
      <c r="AN10" s="440"/>
      <c r="AO10" s="440"/>
      <c r="AP10" s="440"/>
      <c r="AQ10" s="440"/>
      <c r="AR10" s="440"/>
      <c r="AS10" s="440"/>
      <c r="AT10" s="441"/>
      <c r="AU10" s="442" t="s">
        <v>
94</v>
      </c>
      <c r="AV10" s="443"/>
      <c r="AW10" s="443"/>
      <c r="AX10" s="443"/>
      <c r="AY10" s="444" t="s">
        <v>
120</v>
      </c>
      <c r="AZ10" s="445"/>
      <c r="BA10" s="445"/>
      <c r="BB10" s="445"/>
      <c r="BC10" s="445"/>
      <c r="BD10" s="445"/>
      <c r="BE10" s="445"/>
      <c r="BF10" s="445"/>
      <c r="BG10" s="445"/>
      <c r="BH10" s="445"/>
      <c r="BI10" s="445"/>
      <c r="BJ10" s="445"/>
      <c r="BK10" s="445"/>
      <c r="BL10" s="445"/>
      <c r="BM10" s="446"/>
      <c r="BN10" s="410">
        <v>
100013</v>
      </c>
      <c r="BO10" s="411"/>
      <c r="BP10" s="411"/>
      <c r="BQ10" s="411"/>
      <c r="BR10" s="411"/>
      <c r="BS10" s="411"/>
      <c r="BT10" s="411"/>
      <c r="BU10" s="412"/>
      <c r="BV10" s="410">
        <v>
23</v>
      </c>
      <c r="BW10" s="411"/>
      <c r="BX10" s="411"/>
      <c r="BY10" s="411"/>
      <c r="BZ10" s="411"/>
      <c r="CA10" s="411"/>
      <c r="CB10" s="411"/>
      <c r="CC10" s="412"/>
      <c r="CD10" s="181" t="s">
        <v>
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
122</v>
      </c>
      <c r="M11" s="465"/>
      <c r="N11" s="465"/>
      <c r="O11" s="465"/>
      <c r="P11" s="465"/>
      <c r="Q11" s="466"/>
      <c r="R11" s="467" t="s">
        <v>
123</v>
      </c>
      <c r="S11" s="468"/>
      <c r="T11" s="468"/>
      <c r="U11" s="468"/>
      <c r="V11" s="469"/>
      <c r="W11" s="398"/>
      <c r="X11" s="399"/>
      <c r="Y11" s="399"/>
      <c r="Z11" s="399"/>
      <c r="AA11" s="399"/>
      <c r="AB11" s="399"/>
      <c r="AC11" s="399"/>
      <c r="AD11" s="399"/>
      <c r="AE11" s="399"/>
      <c r="AF11" s="399"/>
      <c r="AG11" s="399"/>
      <c r="AH11" s="399"/>
      <c r="AI11" s="399"/>
      <c r="AJ11" s="399"/>
      <c r="AK11" s="399"/>
      <c r="AL11" s="402"/>
      <c r="AM11" s="439" t="s">
        <v>
124</v>
      </c>
      <c r="AN11" s="440"/>
      <c r="AO11" s="440"/>
      <c r="AP11" s="440"/>
      <c r="AQ11" s="440"/>
      <c r="AR11" s="440"/>
      <c r="AS11" s="440"/>
      <c r="AT11" s="441"/>
      <c r="AU11" s="442" t="s">
        <v>
94</v>
      </c>
      <c r="AV11" s="443"/>
      <c r="AW11" s="443"/>
      <c r="AX11" s="443"/>
      <c r="AY11" s="444" t="s">
        <v>
125</v>
      </c>
      <c r="AZ11" s="445"/>
      <c r="BA11" s="445"/>
      <c r="BB11" s="445"/>
      <c r="BC11" s="445"/>
      <c r="BD11" s="445"/>
      <c r="BE11" s="445"/>
      <c r="BF11" s="445"/>
      <c r="BG11" s="445"/>
      <c r="BH11" s="445"/>
      <c r="BI11" s="445"/>
      <c r="BJ11" s="445"/>
      <c r="BK11" s="445"/>
      <c r="BL11" s="445"/>
      <c r="BM11" s="446"/>
      <c r="BN11" s="410">
        <v>
0</v>
      </c>
      <c r="BO11" s="411"/>
      <c r="BP11" s="411"/>
      <c r="BQ11" s="411"/>
      <c r="BR11" s="411"/>
      <c r="BS11" s="411"/>
      <c r="BT11" s="411"/>
      <c r="BU11" s="412"/>
      <c r="BV11" s="410">
        <v>
0</v>
      </c>
      <c r="BW11" s="411"/>
      <c r="BX11" s="411"/>
      <c r="BY11" s="411"/>
      <c r="BZ11" s="411"/>
      <c r="CA11" s="411"/>
      <c r="CB11" s="411"/>
      <c r="CC11" s="412"/>
      <c r="CD11" s="413" t="s">
        <v>
126</v>
      </c>
      <c r="CE11" s="414"/>
      <c r="CF11" s="414"/>
      <c r="CG11" s="414"/>
      <c r="CH11" s="414"/>
      <c r="CI11" s="414"/>
      <c r="CJ11" s="414"/>
      <c r="CK11" s="414"/>
      <c r="CL11" s="414"/>
      <c r="CM11" s="414"/>
      <c r="CN11" s="414"/>
      <c r="CO11" s="414"/>
      <c r="CP11" s="414"/>
      <c r="CQ11" s="414"/>
      <c r="CR11" s="414"/>
      <c r="CS11" s="415"/>
      <c r="CT11" s="450" t="s">
        <v>
127</v>
      </c>
      <c r="CU11" s="451"/>
      <c r="CV11" s="451"/>
      <c r="CW11" s="451"/>
      <c r="CX11" s="451"/>
      <c r="CY11" s="451"/>
      <c r="CZ11" s="451"/>
      <c r="DA11" s="452"/>
      <c r="DB11" s="450" t="s">
        <v>
128</v>
      </c>
      <c r="DC11" s="451"/>
      <c r="DD11" s="451"/>
      <c r="DE11" s="451"/>
      <c r="DF11" s="451"/>
      <c r="DG11" s="451"/>
      <c r="DH11" s="451"/>
      <c r="DI11" s="452"/>
    </row>
    <row r="12" spans="1:119" ht="18.75" customHeight="1" x14ac:dyDescent="0.15">
      <c r="A12" s="178"/>
      <c r="B12" s="470" t="s">
        <v>
129</v>
      </c>
      <c r="C12" s="471"/>
      <c r="D12" s="471"/>
      <c r="E12" s="471"/>
      <c r="F12" s="471"/>
      <c r="G12" s="471"/>
      <c r="H12" s="471"/>
      <c r="I12" s="471"/>
      <c r="J12" s="471"/>
      <c r="K12" s="472"/>
      <c r="L12" s="479" t="s">
        <v>
130</v>
      </c>
      <c r="M12" s="480"/>
      <c r="N12" s="480"/>
      <c r="O12" s="480"/>
      <c r="P12" s="480"/>
      <c r="Q12" s="481"/>
      <c r="R12" s="482">
        <v>
8368</v>
      </c>
      <c r="S12" s="483"/>
      <c r="T12" s="483"/>
      <c r="U12" s="483"/>
      <c r="V12" s="484"/>
      <c r="W12" s="485" t="s">
        <v>
1</v>
      </c>
      <c r="X12" s="443"/>
      <c r="Y12" s="443"/>
      <c r="Z12" s="443"/>
      <c r="AA12" s="443"/>
      <c r="AB12" s="486"/>
      <c r="AC12" s="487" t="s">
        <v>
131</v>
      </c>
      <c r="AD12" s="488"/>
      <c r="AE12" s="488"/>
      <c r="AF12" s="488"/>
      <c r="AG12" s="489"/>
      <c r="AH12" s="487" t="s">
        <v>
132</v>
      </c>
      <c r="AI12" s="488"/>
      <c r="AJ12" s="488"/>
      <c r="AK12" s="488"/>
      <c r="AL12" s="490"/>
      <c r="AM12" s="439" t="s">
        <v>
133</v>
      </c>
      <c r="AN12" s="440"/>
      <c r="AO12" s="440"/>
      <c r="AP12" s="440"/>
      <c r="AQ12" s="440"/>
      <c r="AR12" s="440"/>
      <c r="AS12" s="440"/>
      <c r="AT12" s="441"/>
      <c r="AU12" s="442" t="s">
        <v>
134</v>
      </c>
      <c r="AV12" s="443"/>
      <c r="AW12" s="443"/>
      <c r="AX12" s="443"/>
      <c r="AY12" s="444" t="s">
        <v>
135</v>
      </c>
      <c r="AZ12" s="445"/>
      <c r="BA12" s="445"/>
      <c r="BB12" s="445"/>
      <c r="BC12" s="445"/>
      <c r="BD12" s="445"/>
      <c r="BE12" s="445"/>
      <c r="BF12" s="445"/>
      <c r="BG12" s="445"/>
      <c r="BH12" s="445"/>
      <c r="BI12" s="445"/>
      <c r="BJ12" s="445"/>
      <c r="BK12" s="445"/>
      <c r="BL12" s="445"/>
      <c r="BM12" s="446"/>
      <c r="BN12" s="410">
        <v>
0</v>
      </c>
      <c r="BO12" s="411"/>
      <c r="BP12" s="411"/>
      <c r="BQ12" s="411"/>
      <c r="BR12" s="411"/>
      <c r="BS12" s="411"/>
      <c r="BT12" s="411"/>
      <c r="BU12" s="412"/>
      <c r="BV12" s="410">
        <v>
0</v>
      </c>
      <c r="BW12" s="411"/>
      <c r="BX12" s="411"/>
      <c r="BY12" s="411"/>
      <c r="BZ12" s="411"/>
      <c r="CA12" s="411"/>
      <c r="CB12" s="411"/>
      <c r="CC12" s="412"/>
      <c r="CD12" s="413" t="s">
        <v>
136</v>
      </c>
      <c r="CE12" s="414"/>
      <c r="CF12" s="414"/>
      <c r="CG12" s="414"/>
      <c r="CH12" s="414"/>
      <c r="CI12" s="414"/>
      <c r="CJ12" s="414"/>
      <c r="CK12" s="414"/>
      <c r="CL12" s="414"/>
      <c r="CM12" s="414"/>
      <c r="CN12" s="414"/>
      <c r="CO12" s="414"/>
      <c r="CP12" s="414"/>
      <c r="CQ12" s="414"/>
      <c r="CR12" s="414"/>
      <c r="CS12" s="415"/>
      <c r="CT12" s="450" t="s">
        <v>
127</v>
      </c>
      <c r="CU12" s="451"/>
      <c r="CV12" s="451"/>
      <c r="CW12" s="451"/>
      <c r="CX12" s="451"/>
      <c r="CY12" s="451"/>
      <c r="CZ12" s="451"/>
      <c r="DA12" s="452"/>
      <c r="DB12" s="450" t="s">
        <v>
127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
137</v>
      </c>
      <c r="N13" s="502"/>
      <c r="O13" s="502"/>
      <c r="P13" s="502"/>
      <c r="Q13" s="503"/>
      <c r="R13" s="494">
        <v>
8218</v>
      </c>
      <c r="S13" s="495"/>
      <c r="T13" s="495"/>
      <c r="U13" s="495"/>
      <c r="V13" s="496"/>
      <c r="W13" s="426" t="s">
        <v>
138</v>
      </c>
      <c r="X13" s="427"/>
      <c r="Y13" s="427"/>
      <c r="Z13" s="427"/>
      <c r="AA13" s="427"/>
      <c r="AB13" s="417"/>
      <c r="AC13" s="461">
        <v>
591</v>
      </c>
      <c r="AD13" s="462"/>
      <c r="AE13" s="462"/>
      <c r="AF13" s="462"/>
      <c r="AG13" s="504"/>
      <c r="AH13" s="461">
        <v>
629</v>
      </c>
      <c r="AI13" s="462"/>
      <c r="AJ13" s="462"/>
      <c r="AK13" s="462"/>
      <c r="AL13" s="463"/>
      <c r="AM13" s="439" t="s">
        <v>
139</v>
      </c>
      <c r="AN13" s="440"/>
      <c r="AO13" s="440"/>
      <c r="AP13" s="440"/>
      <c r="AQ13" s="440"/>
      <c r="AR13" s="440"/>
      <c r="AS13" s="440"/>
      <c r="AT13" s="441"/>
      <c r="AU13" s="442" t="s">
        <v>
140</v>
      </c>
      <c r="AV13" s="443"/>
      <c r="AW13" s="443"/>
      <c r="AX13" s="443"/>
      <c r="AY13" s="444" t="s">
        <v>
141</v>
      </c>
      <c r="AZ13" s="445"/>
      <c r="BA13" s="445"/>
      <c r="BB13" s="445"/>
      <c r="BC13" s="445"/>
      <c r="BD13" s="445"/>
      <c r="BE13" s="445"/>
      <c r="BF13" s="445"/>
      <c r="BG13" s="445"/>
      <c r="BH13" s="445"/>
      <c r="BI13" s="445"/>
      <c r="BJ13" s="445"/>
      <c r="BK13" s="445"/>
      <c r="BL13" s="445"/>
      <c r="BM13" s="446"/>
      <c r="BN13" s="410">
        <v>
169451</v>
      </c>
      <c r="BO13" s="411"/>
      <c r="BP13" s="411"/>
      <c r="BQ13" s="411"/>
      <c r="BR13" s="411"/>
      <c r="BS13" s="411"/>
      <c r="BT13" s="411"/>
      <c r="BU13" s="412"/>
      <c r="BV13" s="410">
        <v>
-80577</v>
      </c>
      <c r="BW13" s="411"/>
      <c r="BX13" s="411"/>
      <c r="BY13" s="411"/>
      <c r="BZ13" s="411"/>
      <c r="CA13" s="411"/>
      <c r="CB13" s="411"/>
      <c r="CC13" s="412"/>
      <c r="CD13" s="413" t="s">
        <v>
142</v>
      </c>
      <c r="CE13" s="414"/>
      <c r="CF13" s="414"/>
      <c r="CG13" s="414"/>
      <c r="CH13" s="414"/>
      <c r="CI13" s="414"/>
      <c r="CJ13" s="414"/>
      <c r="CK13" s="414"/>
      <c r="CL13" s="414"/>
      <c r="CM13" s="414"/>
      <c r="CN13" s="414"/>
      <c r="CO13" s="414"/>
      <c r="CP13" s="414"/>
      <c r="CQ13" s="414"/>
      <c r="CR13" s="414"/>
      <c r="CS13" s="415"/>
      <c r="CT13" s="407">
        <v>
6.3</v>
      </c>
      <c r="CU13" s="408"/>
      <c r="CV13" s="408"/>
      <c r="CW13" s="408"/>
      <c r="CX13" s="408"/>
      <c r="CY13" s="408"/>
      <c r="CZ13" s="408"/>
      <c r="DA13" s="409"/>
      <c r="DB13" s="407">
        <v>
6</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
143</v>
      </c>
      <c r="M14" s="492"/>
      <c r="N14" s="492"/>
      <c r="O14" s="492"/>
      <c r="P14" s="492"/>
      <c r="Q14" s="493"/>
      <c r="R14" s="494">
        <v>
8578</v>
      </c>
      <c r="S14" s="495"/>
      <c r="T14" s="495"/>
      <c r="U14" s="495"/>
      <c r="V14" s="496"/>
      <c r="W14" s="400"/>
      <c r="X14" s="401"/>
      <c r="Y14" s="401"/>
      <c r="Z14" s="401"/>
      <c r="AA14" s="401"/>
      <c r="AB14" s="390"/>
      <c r="AC14" s="497">
        <v>
14.4</v>
      </c>
      <c r="AD14" s="498"/>
      <c r="AE14" s="498"/>
      <c r="AF14" s="498"/>
      <c r="AG14" s="499"/>
      <c r="AH14" s="497">
        <v>
13.5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
144</v>
      </c>
      <c r="CE14" s="506"/>
      <c r="CF14" s="506"/>
      <c r="CG14" s="506"/>
      <c r="CH14" s="506"/>
      <c r="CI14" s="506"/>
      <c r="CJ14" s="506"/>
      <c r="CK14" s="506"/>
      <c r="CL14" s="506"/>
      <c r="CM14" s="506"/>
      <c r="CN14" s="506"/>
      <c r="CO14" s="506"/>
      <c r="CP14" s="506"/>
      <c r="CQ14" s="506"/>
      <c r="CR14" s="506"/>
      <c r="CS14" s="507"/>
      <c r="CT14" s="508" t="s">
        <v>
145</v>
      </c>
      <c r="CU14" s="509"/>
      <c r="CV14" s="509"/>
      <c r="CW14" s="509"/>
      <c r="CX14" s="509"/>
      <c r="CY14" s="509"/>
      <c r="CZ14" s="509"/>
      <c r="DA14" s="510"/>
      <c r="DB14" s="508" t="s">
        <v>
128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
137</v>
      </c>
      <c r="N15" s="502"/>
      <c r="O15" s="502"/>
      <c r="P15" s="502"/>
      <c r="Q15" s="503"/>
      <c r="R15" s="494">
        <v>
8418</v>
      </c>
      <c r="S15" s="495"/>
      <c r="T15" s="495"/>
      <c r="U15" s="495"/>
      <c r="V15" s="496"/>
      <c r="W15" s="426" t="s">
        <v>
146</v>
      </c>
      <c r="X15" s="427"/>
      <c r="Y15" s="427"/>
      <c r="Z15" s="427"/>
      <c r="AA15" s="427"/>
      <c r="AB15" s="417"/>
      <c r="AC15" s="461">
        <v>
1183</v>
      </c>
      <c r="AD15" s="462"/>
      <c r="AE15" s="462"/>
      <c r="AF15" s="462"/>
      <c r="AG15" s="504"/>
      <c r="AH15" s="461">
        <v>
1356</v>
      </c>
      <c r="AI15" s="462"/>
      <c r="AJ15" s="462"/>
      <c r="AK15" s="462"/>
      <c r="AL15" s="463"/>
      <c r="AM15" s="439"/>
      <c r="AN15" s="440"/>
      <c r="AO15" s="440"/>
      <c r="AP15" s="440"/>
      <c r="AQ15" s="440"/>
      <c r="AR15" s="440"/>
      <c r="AS15" s="440"/>
      <c r="AT15" s="441"/>
      <c r="AU15" s="442"/>
      <c r="AV15" s="443"/>
      <c r="AW15" s="443"/>
      <c r="AX15" s="443"/>
      <c r="AY15" s="370" t="s">
        <v>
147</v>
      </c>
      <c r="AZ15" s="371"/>
      <c r="BA15" s="371"/>
      <c r="BB15" s="371"/>
      <c r="BC15" s="371"/>
      <c r="BD15" s="371"/>
      <c r="BE15" s="371"/>
      <c r="BF15" s="371"/>
      <c r="BG15" s="371"/>
      <c r="BH15" s="371"/>
      <c r="BI15" s="371"/>
      <c r="BJ15" s="371"/>
      <c r="BK15" s="371"/>
      <c r="BL15" s="371"/>
      <c r="BM15" s="372"/>
      <c r="BN15" s="373">
        <v>
957925</v>
      </c>
      <c r="BO15" s="374"/>
      <c r="BP15" s="374"/>
      <c r="BQ15" s="374"/>
      <c r="BR15" s="374"/>
      <c r="BS15" s="374"/>
      <c r="BT15" s="374"/>
      <c r="BU15" s="375"/>
      <c r="BV15" s="373">
        <v>
1015303</v>
      </c>
      <c r="BW15" s="374"/>
      <c r="BX15" s="374"/>
      <c r="BY15" s="374"/>
      <c r="BZ15" s="374"/>
      <c r="CA15" s="374"/>
      <c r="CB15" s="374"/>
      <c r="CC15" s="375"/>
      <c r="CD15" s="511" t="s">
        <v>
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
149</v>
      </c>
      <c r="M16" s="514"/>
      <c r="N16" s="514"/>
      <c r="O16" s="514"/>
      <c r="P16" s="514"/>
      <c r="Q16" s="515"/>
      <c r="R16" s="516" t="s">
        <v>
150</v>
      </c>
      <c r="S16" s="517"/>
      <c r="T16" s="517"/>
      <c r="U16" s="517"/>
      <c r="V16" s="518"/>
      <c r="W16" s="400"/>
      <c r="X16" s="401"/>
      <c r="Y16" s="401"/>
      <c r="Z16" s="401"/>
      <c r="AA16" s="401"/>
      <c r="AB16" s="390"/>
      <c r="AC16" s="497">
        <v>
28.9</v>
      </c>
      <c r="AD16" s="498"/>
      <c r="AE16" s="498"/>
      <c r="AF16" s="498"/>
      <c r="AG16" s="499"/>
      <c r="AH16" s="497">
        <v>
29</v>
      </c>
      <c r="AI16" s="498"/>
      <c r="AJ16" s="498"/>
      <c r="AK16" s="498"/>
      <c r="AL16" s="500"/>
      <c r="AM16" s="439"/>
      <c r="AN16" s="440"/>
      <c r="AO16" s="440"/>
      <c r="AP16" s="440"/>
      <c r="AQ16" s="440"/>
      <c r="AR16" s="440"/>
      <c r="AS16" s="440"/>
      <c r="AT16" s="441"/>
      <c r="AU16" s="442"/>
      <c r="AV16" s="443"/>
      <c r="AW16" s="443"/>
      <c r="AX16" s="443"/>
      <c r="AY16" s="444" t="s">
        <v>
151</v>
      </c>
      <c r="AZ16" s="445"/>
      <c r="BA16" s="445"/>
      <c r="BB16" s="445"/>
      <c r="BC16" s="445"/>
      <c r="BD16" s="445"/>
      <c r="BE16" s="445"/>
      <c r="BF16" s="445"/>
      <c r="BG16" s="445"/>
      <c r="BH16" s="445"/>
      <c r="BI16" s="445"/>
      <c r="BJ16" s="445"/>
      <c r="BK16" s="445"/>
      <c r="BL16" s="445"/>
      <c r="BM16" s="446"/>
      <c r="BN16" s="410">
        <v>
2976183</v>
      </c>
      <c r="BO16" s="411"/>
      <c r="BP16" s="411"/>
      <c r="BQ16" s="411"/>
      <c r="BR16" s="411"/>
      <c r="BS16" s="411"/>
      <c r="BT16" s="411"/>
      <c r="BU16" s="412"/>
      <c r="BV16" s="410">
        <v>
2786571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
152</v>
      </c>
      <c r="N17" s="522"/>
      <c r="O17" s="522"/>
      <c r="P17" s="522"/>
      <c r="Q17" s="523"/>
      <c r="R17" s="516" t="s">
        <v>
150</v>
      </c>
      <c r="S17" s="517"/>
      <c r="T17" s="517"/>
      <c r="U17" s="517"/>
      <c r="V17" s="518"/>
      <c r="W17" s="426" t="s">
        <v>
153</v>
      </c>
      <c r="X17" s="427"/>
      <c r="Y17" s="427"/>
      <c r="Z17" s="427"/>
      <c r="AA17" s="427"/>
      <c r="AB17" s="417"/>
      <c r="AC17" s="461">
        <v>
2316</v>
      </c>
      <c r="AD17" s="462"/>
      <c r="AE17" s="462"/>
      <c r="AF17" s="462"/>
      <c r="AG17" s="504"/>
      <c r="AH17" s="461">
        <v>
2685</v>
      </c>
      <c r="AI17" s="462"/>
      <c r="AJ17" s="462"/>
      <c r="AK17" s="462"/>
      <c r="AL17" s="463"/>
      <c r="AM17" s="439"/>
      <c r="AN17" s="440"/>
      <c r="AO17" s="440"/>
      <c r="AP17" s="440"/>
      <c r="AQ17" s="440"/>
      <c r="AR17" s="440"/>
      <c r="AS17" s="440"/>
      <c r="AT17" s="441"/>
      <c r="AU17" s="442"/>
      <c r="AV17" s="443"/>
      <c r="AW17" s="443"/>
      <c r="AX17" s="443"/>
      <c r="AY17" s="444" t="s">
        <v>
154</v>
      </c>
      <c r="AZ17" s="445"/>
      <c r="BA17" s="445"/>
      <c r="BB17" s="445"/>
      <c r="BC17" s="445"/>
      <c r="BD17" s="445"/>
      <c r="BE17" s="445"/>
      <c r="BF17" s="445"/>
      <c r="BG17" s="445"/>
      <c r="BH17" s="445"/>
      <c r="BI17" s="445"/>
      <c r="BJ17" s="445"/>
      <c r="BK17" s="445"/>
      <c r="BL17" s="445"/>
      <c r="BM17" s="446"/>
      <c r="BN17" s="410">
        <v>
1178386</v>
      </c>
      <c r="BO17" s="411"/>
      <c r="BP17" s="411"/>
      <c r="BQ17" s="411"/>
      <c r="BR17" s="411"/>
      <c r="BS17" s="411"/>
      <c r="BT17" s="411"/>
      <c r="BU17" s="412"/>
      <c r="BV17" s="410">
        <v>
1252456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
155</v>
      </c>
      <c r="C18" s="453"/>
      <c r="D18" s="453"/>
      <c r="E18" s="536"/>
      <c r="F18" s="536"/>
      <c r="G18" s="536"/>
      <c r="H18" s="536"/>
      <c r="I18" s="536"/>
      <c r="J18" s="536"/>
      <c r="K18" s="536"/>
      <c r="L18" s="537">
        <v>
44.3</v>
      </c>
      <c r="M18" s="537"/>
      <c r="N18" s="537"/>
      <c r="O18" s="537"/>
      <c r="P18" s="537"/>
      <c r="Q18" s="537"/>
      <c r="R18" s="538"/>
      <c r="S18" s="538"/>
      <c r="T18" s="538"/>
      <c r="U18" s="538"/>
      <c r="V18" s="539"/>
      <c r="W18" s="428"/>
      <c r="X18" s="429"/>
      <c r="Y18" s="429"/>
      <c r="Z18" s="429"/>
      <c r="AA18" s="429"/>
      <c r="AB18" s="420"/>
      <c r="AC18" s="540">
        <v>
56.6</v>
      </c>
      <c r="AD18" s="541"/>
      <c r="AE18" s="541"/>
      <c r="AF18" s="541"/>
      <c r="AG18" s="542"/>
      <c r="AH18" s="540">
        <v>
57.5</v>
      </c>
      <c r="AI18" s="541"/>
      <c r="AJ18" s="541"/>
      <c r="AK18" s="541"/>
      <c r="AL18" s="543"/>
      <c r="AM18" s="439"/>
      <c r="AN18" s="440"/>
      <c r="AO18" s="440"/>
      <c r="AP18" s="440"/>
      <c r="AQ18" s="440"/>
      <c r="AR18" s="440"/>
      <c r="AS18" s="440"/>
      <c r="AT18" s="441"/>
      <c r="AU18" s="442"/>
      <c r="AV18" s="443"/>
      <c r="AW18" s="443"/>
      <c r="AX18" s="443"/>
      <c r="AY18" s="444" t="s">
        <v>
156</v>
      </c>
      <c r="AZ18" s="445"/>
      <c r="BA18" s="445"/>
      <c r="BB18" s="445"/>
      <c r="BC18" s="445"/>
      <c r="BD18" s="445"/>
      <c r="BE18" s="445"/>
      <c r="BF18" s="445"/>
      <c r="BG18" s="445"/>
      <c r="BH18" s="445"/>
      <c r="BI18" s="445"/>
      <c r="BJ18" s="445"/>
      <c r="BK18" s="445"/>
      <c r="BL18" s="445"/>
      <c r="BM18" s="446"/>
      <c r="BN18" s="410">
        <v>
2846739</v>
      </c>
      <c r="BO18" s="411"/>
      <c r="BP18" s="411"/>
      <c r="BQ18" s="411"/>
      <c r="BR18" s="411"/>
      <c r="BS18" s="411"/>
      <c r="BT18" s="411"/>
      <c r="BU18" s="412"/>
      <c r="BV18" s="410">
        <v>
2820404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
157</v>
      </c>
      <c r="C19" s="453"/>
      <c r="D19" s="453"/>
      <c r="E19" s="536"/>
      <c r="F19" s="536"/>
      <c r="G19" s="536"/>
      <c r="H19" s="536"/>
      <c r="I19" s="536"/>
      <c r="J19" s="536"/>
      <c r="K19" s="536"/>
      <c r="L19" s="544">
        <v>
186</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
158</v>
      </c>
      <c r="AZ19" s="445"/>
      <c r="BA19" s="445"/>
      <c r="BB19" s="445"/>
      <c r="BC19" s="445"/>
      <c r="BD19" s="445"/>
      <c r="BE19" s="445"/>
      <c r="BF19" s="445"/>
      <c r="BG19" s="445"/>
      <c r="BH19" s="445"/>
      <c r="BI19" s="445"/>
      <c r="BJ19" s="445"/>
      <c r="BK19" s="445"/>
      <c r="BL19" s="445"/>
      <c r="BM19" s="446"/>
      <c r="BN19" s="410">
        <v>
4558131</v>
      </c>
      <c r="BO19" s="411"/>
      <c r="BP19" s="411"/>
      <c r="BQ19" s="411"/>
      <c r="BR19" s="411"/>
      <c r="BS19" s="411"/>
      <c r="BT19" s="411"/>
      <c r="BU19" s="412"/>
      <c r="BV19" s="410">
        <v>
4456648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
159</v>
      </c>
      <c r="C20" s="453"/>
      <c r="D20" s="453"/>
      <c r="E20" s="536"/>
      <c r="F20" s="536"/>
      <c r="G20" s="536"/>
      <c r="H20" s="536"/>
      <c r="I20" s="536"/>
      <c r="J20" s="536"/>
      <c r="K20" s="536"/>
      <c r="L20" s="544">
        <v>
2895</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
160</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
161</v>
      </c>
      <c r="C22" s="554"/>
      <c r="D22" s="555"/>
      <c r="E22" s="422" t="s">
        <v>
1</v>
      </c>
      <c r="F22" s="427"/>
      <c r="G22" s="427"/>
      <c r="H22" s="427"/>
      <c r="I22" s="427"/>
      <c r="J22" s="427"/>
      <c r="K22" s="417"/>
      <c r="L22" s="422" t="s">
        <v>
162</v>
      </c>
      <c r="M22" s="427"/>
      <c r="N22" s="427"/>
      <c r="O22" s="427"/>
      <c r="P22" s="417"/>
      <c r="Q22" s="585" t="s">
        <v>
163</v>
      </c>
      <c r="R22" s="586"/>
      <c r="S22" s="586"/>
      <c r="T22" s="586"/>
      <c r="U22" s="586"/>
      <c r="V22" s="587"/>
      <c r="W22" s="553" t="s">
        <v>
164</v>
      </c>
      <c r="X22" s="554"/>
      <c r="Y22" s="555"/>
      <c r="Z22" s="422" t="s">
        <v>
1</v>
      </c>
      <c r="AA22" s="427"/>
      <c r="AB22" s="427"/>
      <c r="AC22" s="427"/>
      <c r="AD22" s="427"/>
      <c r="AE22" s="427"/>
      <c r="AF22" s="427"/>
      <c r="AG22" s="417"/>
      <c r="AH22" s="591" t="s">
        <v>
165</v>
      </c>
      <c r="AI22" s="427"/>
      <c r="AJ22" s="427"/>
      <c r="AK22" s="427"/>
      <c r="AL22" s="417"/>
      <c r="AM22" s="591" t="s">
        <v>
166</v>
      </c>
      <c r="AN22" s="592"/>
      <c r="AO22" s="592"/>
      <c r="AP22" s="592"/>
      <c r="AQ22" s="592"/>
      <c r="AR22" s="593"/>
      <c r="AS22" s="585" t="s">
        <v>
163</v>
      </c>
      <c r="AT22" s="586"/>
      <c r="AU22" s="586"/>
      <c r="AV22" s="586"/>
      <c r="AW22" s="586"/>
      <c r="AX22" s="597"/>
      <c r="AY22" s="370" t="s">
        <v>
167</v>
      </c>
      <c r="AZ22" s="371"/>
      <c r="BA22" s="371"/>
      <c r="BB22" s="371"/>
      <c r="BC22" s="371"/>
      <c r="BD22" s="371"/>
      <c r="BE22" s="371"/>
      <c r="BF22" s="371"/>
      <c r="BG22" s="371"/>
      <c r="BH22" s="371"/>
      <c r="BI22" s="371"/>
      <c r="BJ22" s="371"/>
      <c r="BK22" s="371"/>
      <c r="BL22" s="371"/>
      <c r="BM22" s="372"/>
      <c r="BN22" s="373">
        <v>
3737340</v>
      </c>
      <c r="BO22" s="374"/>
      <c r="BP22" s="374"/>
      <c r="BQ22" s="374"/>
      <c r="BR22" s="374"/>
      <c r="BS22" s="374"/>
      <c r="BT22" s="374"/>
      <c r="BU22" s="375"/>
      <c r="BV22" s="373">
        <v>
3892514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
168</v>
      </c>
      <c r="AZ23" s="445"/>
      <c r="BA23" s="445"/>
      <c r="BB23" s="445"/>
      <c r="BC23" s="445"/>
      <c r="BD23" s="445"/>
      <c r="BE23" s="445"/>
      <c r="BF23" s="445"/>
      <c r="BG23" s="445"/>
      <c r="BH23" s="445"/>
      <c r="BI23" s="445"/>
      <c r="BJ23" s="445"/>
      <c r="BK23" s="445"/>
      <c r="BL23" s="445"/>
      <c r="BM23" s="446"/>
      <c r="BN23" s="410">
        <v>
2384499</v>
      </c>
      <c r="BO23" s="411"/>
      <c r="BP23" s="411"/>
      <c r="BQ23" s="411"/>
      <c r="BR23" s="411"/>
      <c r="BS23" s="411"/>
      <c r="BT23" s="411"/>
      <c r="BU23" s="412"/>
      <c r="BV23" s="410">
        <v>
2598049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
169</v>
      </c>
      <c r="F24" s="440"/>
      <c r="G24" s="440"/>
      <c r="H24" s="440"/>
      <c r="I24" s="440"/>
      <c r="J24" s="440"/>
      <c r="K24" s="441"/>
      <c r="L24" s="461">
        <v>
1</v>
      </c>
      <c r="M24" s="462"/>
      <c r="N24" s="462"/>
      <c r="O24" s="462"/>
      <c r="P24" s="504"/>
      <c r="Q24" s="461">
        <v>
6120</v>
      </c>
      <c r="R24" s="462"/>
      <c r="S24" s="462"/>
      <c r="T24" s="462"/>
      <c r="U24" s="462"/>
      <c r="V24" s="504"/>
      <c r="W24" s="556"/>
      <c r="X24" s="557"/>
      <c r="Y24" s="558"/>
      <c r="Z24" s="460" t="s">
        <v>
170</v>
      </c>
      <c r="AA24" s="440"/>
      <c r="AB24" s="440"/>
      <c r="AC24" s="440"/>
      <c r="AD24" s="440"/>
      <c r="AE24" s="440"/>
      <c r="AF24" s="440"/>
      <c r="AG24" s="441"/>
      <c r="AH24" s="461">
        <v>
101</v>
      </c>
      <c r="AI24" s="462"/>
      <c r="AJ24" s="462"/>
      <c r="AK24" s="462"/>
      <c r="AL24" s="504"/>
      <c r="AM24" s="461">
        <v>
315423</v>
      </c>
      <c r="AN24" s="462"/>
      <c r="AO24" s="462"/>
      <c r="AP24" s="462"/>
      <c r="AQ24" s="462"/>
      <c r="AR24" s="504"/>
      <c r="AS24" s="461">
        <v>
3123</v>
      </c>
      <c r="AT24" s="462"/>
      <c r="AU24" s="462"/>
      <c r="AV24" s="462"/>
      <c r="AW24" s="462"/>
      <c r="AX24" s="463"/>
      <c r="AY24" s="529" t="s">
        <v>
171</v>
      </c>
      <c r="AZ24" s="530"/>
      <c r="BA24" s="530"/>
      <c r="BB24" s="530"/>
      <c r="BC24" s="530"/>
      <c r="BD24" s="530"/>
      <c r="BE24" s="530"/>
      <c r="BF24" s="530"/>
      <c r="BG24" s="530"/>
      <c r="BH24" s="530"/>
      <c r="BI24" s="530"/>
      <c r="BJ24" s="530"/>
      <c r="BK24" s="530"/>
      <c r="BL24" s="530"/>
      <c r="BM24" s="531"/>
      <c r="BN24" s="410">
        <v>
1648459</v>
      </c>
      <c r="BO24" s="411"/>
      <c r="BP24" s="411"/>
      <c r="BQ24" s="411"/>
      <c r="BR24" s="411"/>
      <c r="BS24" s="411"/>
      <c r="BT24" s="411"/>
      <c r="BU24" s="412"/>
      <c r="BV24" s="410">
        <v>
1757847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
172</v>
      </c>
      <c r="F25" s="440"/>
      <c r="G25" s="440"/>
      <c r="H25" s="440"/>
      <c r="I25" s="440"/>
      <c r="J25" s="440"/>
      <c r="K25" s="441"/>
      <c r="L25" s="461">
        <v>
1</v>
      </c>
      <c r="M25" s="462"/>
      <c r="N25" s="462"/>
      <c r="O25" s="462"/>
      <c r="P25" s="504"/>
      <c r="Q25" s="461">
        <v>
5320</v>
      </c>
      <c r="R25" s="462"/>
      <c r="S25" s="462"/>
      <c r="T25" s="462"/>
      <c r="U25" s="462"/>
      <c r="V25" s="504"/>
      <c r="W25" s="556"/>
      <c r="X25" s="557"/>
      <c r="Y25" s="558"/>
      <c r="Z25" s="460" t="s">
        <v>
173</v>
      </c>
      <c r="AA25" s="440"/>
      <c r="AB25" s="440"/>
      <c r="AC25" s="440"/>
      <c r="AD25" s="440"/>
      <c r="AE25" s="440"/>
      <c r="AF25" s="440"/>
      <c r="AG25" s="441"/>
      <c r="AH25" s="461" t="s">
        <v>
127</v>
      </c>
      <c r="AI25" s="462"/>
      <c r="AJ25" s="462"/>
      <c r="AK25" s="462"/>
      <c r="AL25" s="504"/>
      <c r="AM25" s="461" t="s">
        <v>
128</v>
      </c>
      <c r="AN25" s="462"/>
      <c r="AO25" s="462"/>
      <c r="AP25" s="462"/>
      <c r="AQ25" s="462"/>
      <c r="AR25" s="504"/>
      <c r="AS25" s="461" t="s">
        <v>
127</v>
      </c>
      <c r="AT25" s="462"/>
      <c r="AU25" s="462"/>
      <c r="AV25" s="462"/>
      <c r="AW25" s="462"/>
      <c r="AX25" s="463"/>
      <c r="AY25" s="370" t="s">
        <v>
174</v>
      </c>
      <c r="AZ25" s="371"/>
      <c r="BA25" s="371"/>
      <c r="BB25" s="371"/>
      <c r="BC25" s="371"/>
      <c r="BD25" s="371"/>
      <c r="BE25" s="371"/>
      <c r="BF25" s="371"/>
      <c r="BG25" s="371"/>
      <c r="BH25" s="371"/>
      <c r="BI25" s="371"/>
      <c r="BJ25" s="371"/>
      <c r="BK25" s="371"/>
      <c r="BL25" s="371"/>
      <c r="BM25" s="372"/>
      <c r="BN25" s="373">
        <v>
222930</v>
      </c>
      <c r="BO25" s="374"/>
      <c r="BP25" s="374"/>
      <c r="BQ25" s="374"/>
      <c r="BR25" s="374"/>
      <c r="BS25" s="374"/>
      <c r="BT25" s="374"/>
      <c r="BU25" s="375"/>
      <c r="BV25" s="373">
        <v>
325602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
175</v>
      </c>
      <c r="F26" s="440"/>
      <c r="G26" s="440"/>
      <c r="H26" s="440"/>
      <c r="I26" s="440"/>
      <c r="J26" s="440"/>
      <c r="K26" s="441"/>
      <c r="L26" s="461">
        <v>
1</v>
      </c>
      <c r="M26" s="462"/>
      <c r="N26" s="462"/>
      <c r="O26" s="462"/>
      <c r="P26" s="504"/>
      <c r="Q26" s="461">
        <v>
4750</v>
      </c>
      <c r="R26" s="462"/>
      <c r="S26" s="462"/>
      <c r="T26" s="462"/>
      <c r="U26" s="462"/>
      <c r="V26" s="504"/>
      <c r="W26" s="556"/>
      <c r="X26" s="557"/>
      <c r="Y26" s="558"/>
      <c r="Z26" s="460" t="s">
        <v>
176</v>
      </c>
      <c r="AA26" s="562"/>
      <c r="AB26" s="562"/>
      <c r="AC26" s="562"/>
      <c r="AD26" s="562"/>
      <c r="AE26" s="562"/>
      <c r="AF26" s="562"/>
      <c r="AG26" s="563"/>
      <c r="AH26" s="461">
        <v>
4</v>
      </c>
      <c r="AI26" s="462"/>
      <c r="AJ26" s="462"/>
      <c r="AK26" s="462"/>
      <c r="AL26" s="504"/>
      <c r="AM26" s="461">
        <v>
11716</v>
      </c>
      <c r="AN26" s="462"/>
      <c r="AO26" s="462"/>
      <c r="AP26" s="462"/>
      <c r="AQ26" s="462"/>
      <c r="AR26" s="504"/>
      <c r="AS26" s="461">
        <v>
2929</v>
      </c>
      <c r="AT26" s="462"/>
      <c r="AU26" s="462"/>
      <c r="AV26" s="462"/>
      <c r="AW26" s="462"/>
      <c r="AX26" s="463"/>
      <c r="AY26" s="413" t="s">
        <v>
177</v>
      </c>
      <c r="AZ26" s="414"/>
      <c r="BA26" s="414"/>
      <c r="BB26" s="414"/>
      <c r="BC26" s="414"/>
      <c r="BD26" s="414"/>
      <c r="BE26" s="414"/>
      <c r="BF26" s="414"/>
      <c r="BG26" s="414"/>
      <c r="BH26" s="414"/>
      <c r="BI26" s="414"/>
      <c r="BJ26" s="414"/>
      <c r="BK26" s="414"/>
      <c r="BL26" s="414"/>
      <c r="BM26" s="415"/>
      <c r="BN26" s="410" t="s">
        <v>
128</v>
      </c>
      <c r="BO26" s="411"/>
      <c r="BP26" s="411"/>
      <c r="BQ26" s="411"/>
      <c r="BR26" s="411"/>
      <c r="BS26" s="411"/>
      <c r="BT26" s="411"/>
      <c r="BU26" s="412"/>
      <c r="BV26" s="410" t="s">
        <v>
127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
178</v>
      </c>
      <c r="F27" s="440"/>
      <c r="G27" s="440"/>
      <c r="H27" s="440"/>
      <c r="I27" s="440"/>
      <c r="J27" s="440"/>
      <c r="K27" s="441"/>
      <c r="L27" s="461">
        <v>
1</v>
      </c>
      <c r="M27" s="462"/>
      <c r="N27" s="462"/>
      <c r="O27" s="462"/>
      <c r="P27" s="504"/>
      <c r="Q27" s="461">
        <v>
3000</v>
      </c>
      <c r="R27" s="462"/>
      <c r="S27" s="462"/>
      <c r="T27" s="462"/>
      <c r="U27" s="462"/>
      <c r="V27" s="504"/>
      <c r="W27" s="556"/>
      <c r="X27" s="557"/>
      <c r="Y27" s="558"/>
      <c r="Z27" s="460" t="s">
        <v>
179</v>
      </c>
      <c r="AA27" s="440"/>
      <c r="AB27" s="440"/>
      <c r="AC27" s="440"/>
      <c r="AD27" s="440"/>
      <c r="AE27" s="440"/>
      <c r="AF27" s="440"/>
      <c r="AG27" s="441"/>
      <c r="AH27" s="461" t="s">
        <v>
127</v>
      </c>
      <c r="AI27" s="462"/>
      <c r="AJ27" s="462"/>
      <c r="AK27" s="462"/>
      <c r="AL27" s="504"/>
      <c r="AM27" s="461" t="s">
        <v>
128</v>
      </c>
      <c r="AN27" s="462"/>
      <c r="AO27" s="462"/>
      <c r="AP27" s="462"/>
      <c r="AQ27" s="462"/>
      <c r="AR27" s="504"/>
      <c r="AS27" s="461" t="s">
        <v>
128</v>
      </c>
      <c r="AT27" s="462"/>
      <c r="AU27" s="462"/>
      <c r="AV27" s="462"/>
      <c r="AW27" s="462"/>
      <c r="AX27" s="463"/>
      <c r="AY27" s="505" t="s">
        <v>
180</v>
      </c>
      <c r="AZ27" s="506"/>
      <c r="BA27" s="506"/>
      <c r="BB27" s="506"/>
      <c r="BC27" s="506"/>
      <c r="BD27" s="506"/>
      <c r="BE27" s="506"/>
      <c r="BF27" s="506"/>
      <c r="BG27" s="506"/>
      <c r="BH27" s="506"/>
      <c r="BI27" s="506"/>
      <c r="BJ27" s="506"/>
      <c r="BK27" s="506"/>
      <c r="BL27" s="506"/>
      <c r="BM27" s="507"/>
      <c r="BN27" s="532" t="s">
        <v>
127</v>
      </c>
      <c r="BO27" s="533"/>
      <c r="BP27" s="533"/>
      <c r="BQ27" s="533"/>
      <c r="BR27" s="533"/>
      <c r="BS27" s="533"/>
      <c r="BT27" s="533"/>
      <c r="BU27" s="534"/>
      <c r="BV27" s="532" t="s">
        <v>
128</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
181</v>
      </c>
      <c r="F28" s="440"/>
      <c r="G28" s="440"/>
      <c r="H28" s="440"/>
      <c r="I28" s="440"/>
      <c r="J28" s="440"/>
      <c r="K28" s="441"/>
      <c r="L28" s="461">
        <v>
1</v>
      </c>
      <c r="M28" s="462"/>
      <c r="N28" s="462"/>
      <c r="O28" s="462"/>
      <c r="P28" s="504"/>
      <c r="Q28" s="461">
        <v>
2700</v>
      </c>
      <c r="R28" s="462"/>
      <c r="S28" s="462"/>
      <c r="T28" s="462"/>
      <c r="U28" s="462"/>
      <c r="V28" s="504"/>
      <c r="W28" s="556"/>
      <c r="X28" s="557"/>
      <c r="Y28" s="558"/>
      <c r="Z28" s="460" t="s">
        <v>
182</v>
      </c>
      <c r="AA28" s="440"/>
      <c r="AB28" s="440"/>
      <c r="AC28" s="440"/>
      <c r="AD28" s="440"/>
      <c r="AE28" s="440"/>
      <c r="AF28" s="440"/>
      <c r="AG28" s="441"/>
      <c r="AH28" s="461" t="s">
        <v>
128</v>
      </c>
      <c r="AI28" s="462"/>
      <c r="AJ28" s="462"/>
      <c r="AK28" s="462"/>
      <c r="AL28" s="504"/>
      <c r="AM28" s="461" t="s">
        <v>
128</v>
      </c>
      <c r="AN28" s="462"/>
      <c r="AO28" s="462"/>
      <c r="AP28" s="462"/>
      <c r="AQ28" s="462"/>
      <c r="AR28" s="504"/>
      <c r="AS28" s="461" t="s">
        <v>
128</v>
      </c>
      <c r="AT28" s="462"/>
      <c r="AU28" s="462"/>
      <c r="AV28" s="462"/>
      <c r="AW28" s="462"/>
      <c r="AX28" s="463"/>
      <c r="AY28" s="564" t="s">
        <v>
183</v>
      </c>
      <c r="AZ28" s="565"/>
      <c r="BA28" s="565"/>
      <c r="BB28" s="566"/>
      <c r="BC28" s="370" t="s">
        <v>
48</v>
      </c>
      <c r="BD28" s="371"/>
      <c r="BE28" s="371"/>
      <c r="BF28" s="371"/>
      <c r="BG28" s="371"/>
      <c r="BH28" s="371"/>
      <c r="BI28" s="371"/>
      <c r="BJ28" s="371"/>
      <c r="BK28" s="371"/>
      <c r="BL28" s="371"/>
      <c r="BM28" s="372"/>
      <c r="BN28" s="373">
        <v>
351018</v>
      </c>
      <c r="BO28" s="374"/>
      <c r="BP28" s="374"/>
      <c r="BQ28" s="374"/>
      <c r="BR28" s="374"/>
      <c r="BS28" s="374"/>
      <c r="BT28" s="374"/>
      <c r="BU28" s="375"/>
      <c r="BV28" s="373">
        <v>
251005</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
184</v>
      </c>
      <c r="F29" s="440"/>
      <c r="G29" s="440"/>
      <c r="H29" s="440"/>
      <c r="I29" s="440"/>
      <c r="J29" s="440"/>
      <c r="K29" s="441"/>
      <c r="L29" s="461">
        <v>
10</v>
      </c>
      <c r="M29" s="462"/>
      <c r="N29" s="462"/>
      <c r="O29" s="462"/>
      <c r="P29" s="504"/>
      <c r="Q29" s="461">
        <v>
2600</v>
      </c>
      <c r="R29" s="462"/>
      <c r="S29" s="462"/>
      <c r="T29" s="462"/>
      <c r="U29" s="462"/>
      <c r="V29" s="504"/>
      <c r="W29" s="559"/>
      <c r="X29" s="560"/>
      <c r="Y29" s="561"/>
      <c r="Z29" s="460" t="s">
        <v>
185</v>
      </c>
      <c r="AA29" s="440"/>
      <c r="AB29" s="440"/>
      <c r="AC29" s="440"/>
      <c r="AD29" s="440"/>
      <c r="AE29" s="440"/>
      <c r="AF29" s="440"/>
      <c r="AG29" s="441"/>
      <c r="AH29" s="461">
        <v>
101</v>
      </c>
      <c r="AI29" s="462"/>
      <c r="AJ29" s="462"/>
      <c r="AK29" s="462"/>
      <c r="AL29" s="504"/>
      <c r="AM29" s="461">
        <v>
315423</v>
      </c>
      <c r="AN29" s="462"/>
      <c r="AO29" s="462"/>
      <c r="AP29" s="462"/>
      <c r="AQ29" s="462"/>
      <c r="AR29" s="504"/>
      <c r="AS29" s="461">
        <v>
3123</v>
      </c>
      <c r="AT29" s="462"/>
      <c r="AU29" s="462"/>
      <c r="AV29" s="462"/>
      <c r="AW29" s="462"/>
      <c r="AX29" s="463"/>
      <c r="AY29" s="567"/>
      <c r="AZ29" s="568"/>
      <c r="BA29" s="568"/>
      <c r="BB29" s="569"/>
      <c r="BC29" s="444" t="s">
        <v>
186</v>
      </c>
      <c r="BD29" s="445"/>
      <c r="BE29" s="445"/>
      <c r="BF29" s="445"/>
      <c r="BG29" s="445"/>
      <c r="BH29" s="445"/>
      <c r="BI29" s="445"/>
      <c r="BJ29" s="445"/>
      <c r="BK29" s="445"/>
      <c r="BL29" s="445"/>
      <c r="BM29" s="446"/>
      <c r="BN29" s="410">
        <v>
478903</v>
      </c>
      <c r="BO29" s="411"/>
      <c r="BP29" s="411"/>
      <c r="BQ29" s="411"/>
      <c r="BR29" s="411"/>
      <c r="BS29" s="411"/>
      <c r="BT29" s="411"/>
      <c r="BU29" s="412"/>
      <c r="BV29" s="410">
        <v>
378896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
187</v>
      </c>
      <c r="X30" s="578"/>
      <c r="Y30" s="578"/>
      <c r="Z30" s="578"/>
      <c r="AA30" s="578"/>
      <c r="AB30" s="578"/>
      <c r="AC30" s="578"/>
      <c r="AD30" s="578"/>
      <c r="AE30" s="578"/>
      <c r="AF30" s="578"/>
      <c r="AG30" s="579"/>
      <c r="AH30" s="540">
        <v>
95.3</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
50</v>
      </c>
      <c r="BD30" s="530"/>
      <c r="BE30" s="530"/>
      <c r="BF30" s="530"/>
      <c r="BG30" s="530"/>
      <c r="BH30" s="530"/>
      <c r="BI30" s="530"/>
      <c r="BJ30" s="530"/>
      <c r="BK30" s="530"/>
      <c r="BL30" s="530"/>
      <c r="BM30" s="531"/>
      <c r="BN30" s="532">
        <v>
2229231</v>
      </c>
      <c r="BO30" s="533"/>
      <c r="BP30" s="533"/>
      <c r="BQ30" s="533"/>
      <c r="BR30" s="533"/>
      <c r="BS30" s="533"/>
      <c r="BT30" s="533"/>
      <c r="BU30" s="534"/>
      <c r="BV30" s="532">
        <v>
2096914</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
188</v>
      </c>
      <c r="D32" s="573"/>
      <c r="E32" s="573"/>
      <c r="F32" s="573"/>
      <c r="G32" s="573"/>
      <c r="H32" s="573"/>
      <c r="I32" s="573"/>
      <c r="J32" s="573"/>
      <c r="K32" s="573"/>
      <c r="L32" s="573"/>
      <c r="M32" s="573"/>
      <c r="N32" s="573"/>
      <c r="O32" s="573"/>
      <c r="P32" s="573"/>
      <c r="Q32" s="573"/>
      <c r="R32" s="573"/>
      <c r="S32" s="573"/>
      <c r="U32" s="414" t="s">
        <v>
189</v>
      </c>
      <c r="V32" s="414"/>
      <c r="W32" s="414"/>
      <c r="X32" s="414"/>
      <c r="Y32" s="414"/>
      <c r="Z32" s="414"/>
      <c r="AA32" s="414"/>
      <c r="AB32" s="414"/>
      <c r="AC32" s="414"/>
      <c r="AD32" s="414"/>
      <c r="AE32" s="414"/>
      <c r="AF32" s="414"/>
      <c r="AG32" s="414"/>
      <c r="AH32" s="414"/>
      <c r="AI32" s="414"/>
      <c r="AJ32" s="414"/>
      <c r="AK32" s="414"/>
      <c r="AM32" s="414" t="s">
        <v>
190</v>
      </c>
      <c r="AN32" s="414"/>
      <c r="AO32" s="414"/>
      <c r="AP32" s="414"/>
      <c r="AQ32" s="414"/>
      <c r="AR32" s="414"/>
      <c r="AS32" s="414"/>
      <c r="AT32" s="414"/>
      <c r="AU32" s="414"/>
      <c r="AV32" s="414"/>
      <c r="AW32" s="414"/>
      <c r="AX32" s="414"/>
      <c r="AY32" s="414"/>
      <c r="AZ32" s="414"/>
      <c r="BA32" s="414"/>
      <c r="BB32" s="414"/>
      <c r="BC32" s="414"/>
      <c r="BE32" s="414" t="s">
        <v>
191</v>
      </c>
      <c r="BF32" s="414"/>
      <c r="BG32" s="414"/>
      <c r="BH32" s="414"/>
      <c r="BI32" s="414"/>
      <c r="BJ32" s="414"/>
      <c r="BK32" s="414"/>
      <c r="BL32" s="414"/>
      <c r="BM32" s="414"/>
      <c r="BN32" s="414"/>
      <c r="BO32" s="414"/>
      <c r="BP32" s="414"/>
      <c r="BQ32" s="414"/>
      <c r="BR32" s="414"/>
      <c r="BS32" s="414"/>
      <c r="BT32" s="414"/>
      <c r="BU32" s="414"/>
      <c r="BW32" s="414" t="s">
        <v>
192</v>
      </c>
      <c r="BX32" s="414"/>
      <c r="BY32" s="414"/>
      <c r="BZ32" s="414"/>
      <c r="CA32" s="414"/>
      <c r="CB32" s="414"/>
      <c r="CC32" s="414"/>
      <c r="CD32" s="414"/>
      <c r="CE32" s="414"/>
      <c r="CF32" s="414"/>
      <c r="CG32" s="414"/>
      <c r="CH32" s="414"/>
      <c r="CI32" s="414"/>
      <c r="CJ32" s="414"/>
      <c r="CK32" s="414"/>
      <c r="CL32" s="414"/>
      <c r="CM32" s="414"/>
      <c r="CO32" s="414" t="s">
        <v>
193</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
194</v>
      </c>
      <c r="D33" s="434"/>
      <c r="E33" s="399" t="s">
        <v>
195</v>
      </c>
      <c r="F33" s="399"/>
      <c r="G33" s="399"/>
      <c r="H33" s="399"/>
      <c r="I33" s="399"/>
      <c r="J33" s="399"/>
      <c r="K33" s="399"/>
      <c r="L33" s="399"/>
      <c r="M33" s="399"/>
      <c r="N33" s="399"/>
      <c r="O33" s="399"/>
      <c r="P33" s="399"/>
      <c r="Q33" s="399"/>
      <c r="R33" s="399"/>
      <c r="S33" s="399"/>
      <c r="T33" s="203"/>
      <c r="U33" s="434" t="s">
        <v>
194</v>
      </c>
      <c r="V33" s="434"/>
      <c r="W33" s="399" t="s">
        <v>
195</v>
      </c>
      <c r="X33" s="399"/>
      <c r="Y33" s="399"/>
      <c r="Z33" s="399"/>
      <c r="AA33" s="399"/>
      <c r="AB33" s="399"/>
      <c r="AC33" s="399"/>
      <c r="AD33" s="399"/>
      <c r="AE33" s="399"/>
      <c r="AF33" s="399"/>
      <c r="AG33" s="399"/>
      <c r="AH33" s="399"/>
      <c r="AI33" s="399"/>
      <c r="AJ33" s="399"/>
      <c r="AK33" s="399"/>
      <c r="AL33" s="203"/>
      <c r="AM33" s="434" t="s">
        <v>
194</v>
      </c>
      <c r="AN33" s="434"/>
      <c r="AO33" s="399" t="s">
        <v>
195</v>
      </c>
      <c r="AP33" s="399"/>
      <c r="AQ33" s="399"/>
      <c r="AR33" s="399"/>
      <c r="AS33" s="399"/>
      <c r="AT33" s="399"/>
      <c r="AU33" s="399"/>
      <c r="AV33" s="399"/>
      <c r="AW33" s="399"/>
      <c r="AX33" s="399"/>
      <c r="AY33" s="399"/>
      <c r="AZ33" s="399"/>
      <c r="BA33" s="399"/>
      <c r="BB33" s="399"/>
      <c r="BC33" s="399"/>
      <c r="BD33" s="204"/>
      <c r="BE33" s="399" t="s">
        <v>
196</v>
      </c>
      <c r="BF33" s="399"/>
      <c r="BG33" s="399" t="s">
        <v>
197</v>
      </c>
      <c r="BH33" s="399"/>
      <c r="BI33" s="399"/>
      <c r="BJ33" s="399"/>
      <c r="BK33" s="399"/>
      <c r="BL33" s="399"/>
      <c r="BM33" s="399"/>
      <c r="BN33" s="399"/>
      <c r="BO33" s="399"/>
      <c r="BP33" s="399"/>
      <c r="BQ33" s="399"/>
      <c r="BR33" s="399"/>
      <c r="BS33" s="399"/>
      <c r="BT33" s="399"/>
      <c r="BU33" s="399"/>
      <c r="BV33" s="204"/>
      <c r="BW33" s="434" t="s">
        <v>
196</v>
      </c>
      <c r="BX33" s="434"/>
      <c r="BY33" s="399" t="s">
        <v>
198</v>
      </c>
      <c r="BZ33" s="399"/>
      <c r="CA33" s="399"/>
      <c r="CB33" s="399"/>
      <c r="CC33" s="399"/>
      <c r="CD33" s="399"/>
      <c r="CE33" s="399"/>
      <c r="CF33" s="399"/>
      <c r="CG33" s="399"/>
      <c r="CH33" s="399"/>
      <c r="CI33" s="399"/>
      <c r="CJ33" s="399"/>
      <c r="CK33" s="399"/>
      <c r="CL33" s="399"/>
      <c r="CM33" s="399"/>
      <c r="CN33" s="203"/>
      <c r="CO33" s="434" t="s">
        <v>
194</v>
      </c>
      <c r="CP33" s="434"/>
      <c r="CQ33" s="399" t="s">
        <v>
199</v>
      </c>
      <c r="CR33" s="399"/>
      <c r="CS33" s="399"/>
      <c r="CT33" s="399"/>
      <c r="CU33" s="399"/>
      <c r="CV33" s="399"/>
      <c r="CW33" s="399"/>
      <c r="CX33" s="399"/>
      <c r="CY33" s="399"/>
      <c r="CZ33" s="399"/>
      <c r="DA33" s="399"/>
      <c r="DB33" s="399"/>
      <c r="DC33" s="399"/>
      <c r="DD33" s="399"/>
      <c r="DE33" s="399"/>
      <c r="DF33" s="203"/>
      <c r="DG33" s="599" t="s">
        <v>
200</v>
      </c>
      <c r="DH33" s="599"/>
      <c r="DI33" s="205"/>
    </row>
    <row r="34" spans="1:113" ht="32.25" customHeight="1" x14ac:dyDescent="0.15">
      <c r="A34" s="178"/>
      <c r="B34" s="202"/>
      <c r="C34" s="600">
        <f>
IF(E34="","",1)</f>
        <v>
1</v>
      </c>
      <c r="D34" s="600"/>
      <c r="E34" s="601" t="str">
        <f>
IF('各会計、関係団体の財政状況及び健全化判断比率'!B7="","",'各会計、関係団体の財政状況及び健全化判断比率'!B7)</f>
        <v>
一般会計</v>
      </c>
      <c r="F34" s="601"/>
      <c r="G34" s="601"/>
      <c r="H34" s="601"/>
      <c r="I34" s="601"/>
      <c r="J34" s="601"/>
      <c r="K34" s="601"/>
      <c r="L34" s="601"/>
      <c r="M34" s="601"/>
      <c r="N34" s="601"/>
      <c r="O34" s="601"/>
      <c r="P34" s="601"/>
      <c r="Q34" s="601"/>
      <c r="R34" s="601"/>
      <c r="S34" s="601"/>
      <c r="T34" s="178"/>
      <c r="U34" s="600">
        <f>
IF(W34="","",MAX(C34:D43)+1)</f>
        <v>
2</v>
      </c>
      <c r="V34" s="600"/>
      <c r="W34" s="601" t="str">
        <f>
IF('各会計、関係団体の財政状況及び健全化判断比率'!B28="","",'各会計、関係団体の財政状況及び健全化判断比率'!B28)</f>
        <v>
国民健康保険特別会計</v>
      </c>
      <c r="X34" s="601"/>
      <c r="Y34" s="601"/>
      <c r="Z34" s="601"/>
      <c r="AA34" s="601"/>
      <c r="AB34" s="601"/>
      <c r="AC34" s="601"/>
      <c r="AD34" s="601"/>
      <c r="AE34" s="601"/>
      <c r="AF34" s="601"/>
      <c r="AG34" s="601"/>
      <c r="AH34" s="601"/>
      <c r="AI34" s="601"/>
      <c r="AJ34" s="601"/>
      <c r="AK34" s="601"/>
      <c r="AL34" s="178"/>
      <c r="AM34" s="600">
        <f>
IF(AO34="","",MAX(C34:D43,U34:V43)+1)</f>
        <v>
6</v>
      </c>
      <c r="AN34" s="600"/>
      <c r="AO34" s="601" t="str">
        <f>
IF('各会計、関係団体の財政状況及び健全化判断比率'!B32="","",'各会計、関係団体の財政状況及び健全化判断比率'!B32)</f>
        <v>
水道事業会計</v>
      </c>
      <c r="AP34" s="601"/>
      <c r="AQ34" s="601"/>
      <c r="AR34" s="601"/>
      <c r="AS34" s="601"/>
      <c r="AT34" s="601"/>
      <c r="AU34" s="601"/>
      <c r="AV34" s="601"/>
      <c r="AW34" s="601"/>
      <c r="AX34" s="601"/>
      <c r="AY34" s="601"/>
      <c r="AZ34" s="601"/>
      <c r="BA34" s="601"/>
      <c r="BB34" s="601"/>
      <c r="BC34" s="601"/>
      <c r="BD34" s="178"/>
      <c r="BE34" s="600">
        <f>
IF(BG34="","",MAX(C34:D43,U34:V43,AM34:AN43)+1)</f>
        <v>
7</v>
      </c>
      <c r="BF34" s="600"/>
      <c r="BG34" s="601" t="str">
        <f>
IF('各会計、関係団体の財政状況及び健全化判断比率'!B33="","",'各会計、関係団体の財政状況及び健全化判断比率'!B33)</f>
        <v>
下水道事業特別会計</v>
      </c>
      <c r="BH34" s="601"/>
      <c r="BI34" s="601"/>
      <c r="BJ34" s="601"/>
      <c r="BK34" s="601"/>
      <c r="BL34" s="601"/>
      <c r="BM34" s="601"/>
      <c r="BN34" s="601"/>
      <c r="BO34" s="601"/>
      <c r="BP34" s="601"/>
      <c r="BQ34" s="601"/>
      <c r="BR34" s="601"/>
      <c r="BS34" s="601"/>
      <c r="BT34" s="601"/>
      <c r="BU34" s="601"/>
      <c r="BV34" s="178"/>
      <c r="BW34" s="600">
        <f>
IF(BY34="","",MAX(C34:D43,U34:V43,AM34:AN43,BE34:BF43)+1)</f>
        <v>
8</v>
      </c>
      <c r="BX34" s="600"/>
      <c r="BY34" s="601" t="str">
        <f>
IF('各会計、関係団体の財政状況及び健全化判断比率'!B68="","",'各会計、関係団体の財政状況及び健全化判断比率'!B68)</f>
        <v>
茨城県市町村総合事務組合　一般会計</v>
      </c>
      <c r="BZ34" s="601"/>
      <c r="CA34" s="601"/>
      <c r="CB34" s="601"/>
      <c r="CC34" s="601"/>
      <c r="CD34" s="601"/>
      <c r="CE34" s="601"/>
      <c r="CF34" s="601"/>
      <c r="CG34" s="601"/>
      <c r="CH34" s="601"/>
      <c r="CI34" s="601"/>
      <c r="CJ34" s="601"/>
      <c r="CK34" s="601"/>
      <c r="CL34" s="601"/>
      <c r="CM34" s="601"/>
      <c r="CN34" s="178"/>
      <c r="CO34" s="600" t="str">
        <f>
IF(CQ34="","",MAX(C34:D43,U34:V43,AM34:AN43,BE34:BF43,BW34:BX43)+1)</f>
        <v/>
      </c>
      <c r="CP34" s="600"/>
      <c r="CQ34" s="601" t="str">
        <f>
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
IF('各会計、関係団体の財政状況及び健全化判断比率'!BR7="","",'各会計、関係団体の財政状況及び健全化判断比率'!BR7)</f>
        <v/>
      </c>
      <c r="DH34" s="602"/>
      <c r="DI34" s="205"/>
    </row>
    <row r="35" spans="1:113" ht="32.25" customHeight="1" x14ac:dyDescent="0.15">
      <c r="A35" s="178"/>
      <c r="B35" s="202"/>
      <c r="C35" s="600" t="str">
        <f>
IF(E35="","",C34+1)</f>
        <v/>
      </c>
      <c r="D35" s="600"/>
      <c r="E35" s="601" t="str">
        <f>
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
IF(W35="","",U34+1)</f>
        <v>
3</v>
      </c>
      <c r="V35" s="600"/>
      <c r="W35" s="601" t="str">
        <f>
IF('各会計、関係団体の財政状況及び健全化判断比率'!B29="","",'各会計、関係団体の財政状況及び健全化判断比率'!B29)</f>
        <v>
介護保険特別会計</v>
      </c>
      <c r="X35" s="601"/>
      <c r="Y35" s="601"/>
      <c r="Z35" s="601"/>
      <c r="AA35" s="601"/>
      <c r="AB35" s="601"/>
      <c r="AC35" s="601"/>
      <c r="AD35" s="601"/>
      <c r="AE35" s="601"/>
      <c r="AF35" s="601"/>
      <c r="AG35" s="601"/>
      <c r="AH35" s="601"/>
      <c r="AI35" s="601"/>
      <c r="AJ35" s="601"/>
      <c r="AK35" s="601"/>
      <c r="AL35" s="178"/>
      <c r="AM35" s="600" t="str">
        <f t="shared" ref="AM35:AM43" si="0">
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
IF(BG35="","",BE34+1)</f>
        <v/>
      </c>
      <c r="BF35" s="600"/>
      <c r="BG35" s="601"/>
      <c r="BH35" s="601"/>
      <c r="BI35" s="601"/>
      <c r="BJ35" s="601"/>
      <c r="BK35" s="601"/>
      <c r="BL35" s="601"/>
      <c r="BM35" s="601"/>
      <c r="BN35" s="601"/>
      <c r="BO35" s="601"/>
      <c r="BP35" s="601"/>
      <c r="BQ35" s="601"/>
      <c r="BR35" s="601"/>
      <c r="BS35" s="601"/>
      <c r="BT35" s="601"/>
      <c r="BU35" s="601"/>
      <c r="BV35" s="178"/>
      <c r="BW35" s="600">
        <f t="shared" ref="BW35:BW43" si="2">
IF(BY35="","",BW34+1)</f>
        <v>
9</v>
      </c>
      <c r="BX35" s="600"/>
      <c r="BY35" s="601" t="str">
        <f>
IF('各会計、関係団体の財政状況及び健全化判断比率'!B69="","",'各会計、関係団体の財政状況及び健全化判断比率'!B69)</f>
        <v>
茨城県市町村総合事務組合　県民交通災害共済事業特別会計</v>
      </c>
      <c r="BZ35" s="601"/>
      <c r="CA35" s="601"/>
      <c r="CB35" s="601"/>
      <c r="CC35" s="601"/>
      <c r="CD35" s="601"/>
      <c r="CE35" s="601"/>
      <c r="CF35" s="601"/>
      <c r="CG35" s="601"/>
      <c r="CH35" s="601"/>
      <c r="CI35" s="601"/>
      <c r="CJ35" s="601"/>
      <c r="CK35" s="601"/>
      <c r="CL35" s="601"/>
      <c r="CM35" s="601"/>
      <c r="CN35" s="178"/>
      <c r="CO35" s="600" t="str">
        <f t="shared" ref="CO35:CO43" si="3">
IF(CQ35="","",CO34+1)</f>
        <v/>
      </c>
      <c r="CP35" s="600"/>
      <c r="CQ35" s="601" t="str">
        <f>
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
IF('各会計、関係団体の財政状況及び健全化判断比率'!BR8="","",'各会計、関係団体の財政状況及び健全化判断比率'!BR8)</f>
        <v/>
      </c>
      <c r="DH35" s="602"/>
      <c r="DI35" s="205"/>
    </row>
    <row r="36" spans="1:113" ht="32.25" customHeight="1" x14ac:dyDescent="0.15">
      <c r="A36" s="178"/>
      <c r="B36" s="202"/>
      <c r="C36" s="600" t="str">
        <f>
IF(E36="","",C35+1)</f>
        <v/>
      </c>
      <c r="D36" s="600"/>
      <c r="E36" s="601" t="str">
        <f>
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
IF(W36="","",U35+1)</f>
        <v>
4</v>
      </c>
      <c r="V36" s="600"/>
      <c r="W36" s="601" t="str">
        <f>
IF('各会計、関係団体の財政状況及び健全化判断比率'!B30="","",'各会計、関係団体の財政状況及び健全化判断比率'!B30)</f>
        <v>
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
10</v>
      </c>
      <c r="BX36" s="600"/>
      <c r="BY36" s="601" t="str">
        <f>
IF('各会計、関係団体の財政状況及び健全化判断比率'!B70="","",'各会計、関係団体の財政状況及び健全化判断比率'!B70)</f>
        <v>
茨城租税債権管理機構</v>
      </c>
      <c r="BZ36" s="601"/>
      <c r="CA36" s="601"/>
      <c r="CB36" s="601"/>
      <c r="CC36" s="601"/>
      <c r="CD36" s="601"/>
      <c r="CE36" s="601"/>
      <c r="CF36" s="601"/>
      <c r="CG36" s="601"/>
      <c r="CH36" s="601"/>
      <c r="CI36" s="601"/>
      <c r="CJ36" s="601"/>
      <c r="CK36" s="601"/>
      <c r="CL36" s="601"/>
      <c r="CM36" s="601"/>
      <c r="CN36" s="178"/>
      <c r="CO36" s="600" t="str">
        <f t="shared" si="3"/>
        <v/>
      </c>
      <c r="CP36" s="600"/>
      <c r="CQ36" s="601" t="str">
        <f>
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
IF('各会計、関係団体の財政状況及び健全化判断比率'!BR9="","",'各会計、関係団体の財政状況及び健全化判断比率'!BR9)</f>
        <v/>
      </c>
      <c r="DH36" s="602"/>
      <c r="DI36" s="205"/>
    </row>
    <row r="37" spans="1:113" ht="32.25" customHeight="1" x14ac:dyDescent="0.15">
      <c r="A37" s="178"/>
      <c r="B37" s="202"/>
      <c r="C37" s="600" t="str">
        <f>
IF(E37="","",C36+1)</f>
        <v/>
      </c>
      <c r="D37" s="600"/>
      <c r="E37" s="601" t="str">
        <f>
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
5</v>
      </c>
      <c r="V37" s="600"/>
      <c r="W37" s="601" t="str">
        <f>
IF('各会計、関係団体の財政状況及び健全化判断比率'!B31="","",'各会計、関係団体の財政状況及び健全化判断比率'!B31)</f>
        <v>
介護サービス事業特別会計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
11</v>
      </c>
      <c r="BX37" s="600"/>
      <c r="BY37" s="601" t="str">
        <f>
IF('各会計、関係団体の財政状況及び健全化判断比率'!B71="","",'各会計、関係団体の財政状況及び健全化判断比率'!B71)</f>
        <v>
茨城県後期高齢者医療広域連合　一般会計</v>
      </c>
      <c r="BZ37" s="601"/>
      <c r="CA37" s="601"/>
      <c r="CB37" s="601"/>
      <c r="CC37" s="601"/>
      <c r="CD37" s="601"/>
      <c r="CE37" s="601"/>
      <c r="CF37" s="601"/>
      <c r="CG37" s="601"/>
      <c r="CH37" s="601"/>
      <c r="CI37" s="601"/>
      <c r="CJ37" s="601"/>
      <c r="CK37" s="601"/>
      <c r="CL37" s="601"/>
      <c r="CM37" s="601"/>
      <c r="CN37" s="178"/>
      <c r="CO37" s="600" t="str">
        <f t="shared" si="3"/>
        <v/>
      </c>
      <c r="CP37" s="600"/>
      <c r="CQ37" s="601" t="str">
        <f>
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
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
IF(E38="","",C37+1)</f>
        <v/>
      </c>
      <c r="D38" s="600"/>
      <c r="E38" s="601" t="str">
        <f>
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
12</v>
      </c>
      <c r="BX38" s="600"/>
      <c r="BY38" s="601" t="str">
        <f>
IF('各会計、関係団体の財政状況及び健全化判断比率'!B72="","",'各会計、関係団体の財政状況及び健全化判断比率'!B72)</f>
        <v>
茨城県後期高齢者医療広域連合　後期高齢医療特別会計</v>
      </c>
      <c r="BZ38" s="601"/>
      <c r="CA38" s="601"/>
      <c r="CB38" s="601"/>
      <c r="CC38" s="601"/>
      <c r="CD38" s="601"/>
      <c r="CE38" s="601"/>
      <c r="CF38" s="601"/>
      <c r="CG38" s="601"/>
      <c r="CH38" s="601"/>
      <c r="CI38" s="601"/>
      <c r="CJ38" s="601"/>
      <c r="CK38" s="601"/>
      <c r="CL38" s="601"/>
      <c r="CM38" s="601"/>
      <c r="CN38" s="178"/>
      <c r="CO38" s="600" t="str">
        <f t="shared" si="3"/>
        <v/>
      </c>
      <c r="CP38" s="600"/>
      <c r="CQ38" s="601" t="str">
        <f>
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
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
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
13</v>
      </c>
      <c r="BX39" s="600"/>
      <c r="BY39" s="601" t="str">
        <f>
IF('各会計、関係団体の財政状況及び健全化判断比率'!B73="","",'各会計、関係団体の財政状況及び健全化判断比率'!B73)</f>
        <v>
龍ケ崎地方塵芥処理組合　一般会計</v>
      </c>
      <c r="BZ39" s="601"/>
      <c r="CA39" s="601"/>
      <c r="CB39" s="601"/>
      <c r="CC39" s="601"/>
      <c r="CD39" s="601"/>
      <c r="CE39" s="601"/>
      <c r="CF39" s="601"/>
      <c r="CG39" s="601"/>
      <c r="CH39" s="601"/>
      <c r="CI39" s="601"/>
      <c r="CJ39" s="601"/>
      <c r="CK39" s="601"/>
      <c r="CL39" s="601"/>
      <c r="CM39" s="601"/>
      <c r="CN39" s="178"/>
      <c r="CO39" s="600" t="str">
        <f t="shared" si="3"/>
        <v/>
      </c>
      <c r="CP39" s="600"/>
      <c r="CQ39" s="601" t="str">
        <f>
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
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
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
14</v>
      </c>
      <c r="BX40" s="600"/>
      <c r="BY40" s="601" t="str">
        <f>
IF('各会計、関係団体の財政状況及び健全化判断比率'!B74="","",'各会計、関係団体の財政状況及び健全化判断比率'!B74)</f>
        <v>
龍ケ崎地方衛生組合　一般会計</v>
      </c>
      <c r="BZ40" s="601"/>
      <c r="CA40" s="601"/>
      <c r="CB40" s="601"/>
      <c r="CC40" s="601"/>
      <c r="CD40" s="601"/>
      <c r="CE40" s="601"/>
      <c r="CF40" s="601"/>
      <c r="CG40" s="601"/>
      <c r="CH40" s="601"/>
      <c r="CI40" s="601"/>
      <c r="CJ40" s="601"/>
      <c r="CK40" s="601"/>
      <c r="CL40" s="601"/>
      <c r="CM40" s="601"/>
      <c r="CN40" s="178"/>
      <c r="CO40" s="600" t="str">
        <f t="shared" si="3"/>
        <v/>
      </c>
      <c r="CP40" s="600"/>
      <c r="CQ40" s="601" t="str">
        <f>
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
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
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
15</v>
      </c>
      <c r="BX41" s="600"/>
      <c r="BY41" s="601" t="str">
        <f>
IF('各会計、関係団体の財政状況及び健全化判断比率'!B75="","",'各会計、関係団体の財政状況及び健全化判断比率'!B75)</f>
        <v>
稲敷地方広域市町村圏事務組合　一般会計</v>
      </c>
      <c r="BZ41" s="601"/>
      <c r="CA41" s="601"/>
      <c r="CB41" s="601"/>
      <c r="CC41" s="601"/>
      <c r="CD41" s="601"/>
      <c r="CE41" s="601"/>
      <c r="CF41" s="601"/>
      <c r="CG41" s="601"/>
      <c r="CH41" s="601"/>
      <c r="CI41" s="601"/>
      <c r="CJ41" s="601"/>
      <c r="CK41" s="601"/>
      <c r="CL41" s="601"/>
      <c r="CM41" s="601"/>
      <c r="CN41" s="178"/>
      <c r="CO41" s="600" t="str">
        <f t="shared" si="3"/>
        <v/>
      </c>
      <c r="CP41" s="600"/>
      <c r="CQ41" s="601" t="str">
        <f>
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
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
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
16</v>
      </c>
      <c r="BX42" s="600"/>
      <c r="BY42" s="601" t="str">
        <f>
IF('各会計、関係団体の財政状況及び健全化判断比率'!B76="","",'各会計、関係団体の財政状況及び健全化判断比率'!B76)</f>
        <v>
稲敷地方広域市町村圏事務組合　水防事業特別会計</v>
      </c>
      <c r="BZ42" s="601"/>
      <c r="CA42" s="601"/>
      <c r="CB42" s="601"/>
      <c r="CC42" s="601"/>
      <c r="CD42" s="601"/>
      <c r="CE42" s="601"/>
      <c r="CF42" s="601"/>
      <c r="CG42" s="601"/>
      <c r="CH42" s="601"/>
      <c r="CI42" s="601"/>
      <c r="CJ42" s="601"/>
      <c r="CK42" s="601"/>
      <c r="CL42" s="601"/>
      <c r="CM42" s="601"/>
      <c r="CN42" s="178"/>
      <c r="CO42" s="600" t="str">
        <f t="shared" si="3"/>
        <v/>
      </c>
      <c r="CP42" s="600"/>
      <c r="CQ42" s="601" t="str">
        <f>
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
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
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
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
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
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
201</v>
      </c>
      <c r="E46" s="603" t="s">
        <v>
202</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
203</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
204</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
205</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
206</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
207</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
208</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
578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0" sqref="AD20:AK20"/>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
209</v>
      </c>
      <c r="DI1" s="606"/>
      <c r="DJ1" s="606"/>
      <c r="DK1" s="606"/>
      <c r="DL1" s="606"/>
      <c r="DM1" s="606"/>
      <c r="DN1" s="607"/>
      <c r="DO1" s="212"/>
      <c r="DP1" s="605" t="s">
        <v>
210</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
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
212</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
213</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
214</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
1</v>
      </c>
      <c r="C4" s="609"/>
      <c r="D4" s="609"/>
      <c r="E4" s="609"/>
      <c r="F4" s="609"/>
      <c r="G4" s="609"/>
      <c r="H4" s="609"/>
      <c r="I4" s="609"/>
      <c r="J4" s="609"/>
      <c r="K4" s="609"/>
      <c r="L4" s="609"/>
      <c r="M4" s="609"/>
      <c r="N4" s="609"/>
      <c r="O4" s="609"/>
      <c r="P4" s="609"/>
      <c r="Q4" s="610"/>
      <c r="R4" s="608" t="s">
        <v>
215</v>
      </c>
      <c r="S4" s="609"/>
      <c r="T4" s="609"/>
      <c r="U4" s="609"/>
      <c r="V4" s="609"/>
      <c r="W4" s="609"/>
      <c r="X4" s="609"/>
      <c r="Y4" s="610"/>
      <c r="Z4" s="608" t="s">
        <v>
216</v>
      </c>
      <c r="AA4" s="609"/>
      <c r="AB4" s="609"/>
      <c r="AC4" s="610"/>
      <c r="AD4" s="608" t="s">
        <v>
217</v>
      </c>
      <c r="AE4" s="609"/>
      <c r="AF4" s="609"/>
      <c r="AG4" s="609"/>
      <c r="AH4" s="609"/>
      <c r="AI4" s="609"/>
      <c r="AJ4" s="609"/>
      <c r="AK4" s="610"/>
      <c r="AL4" s="608" t="s">
        <v>
216</v>
      </c>
      <c r="AM4" s="609"/>
      <c r="AN4" s="609"/>
      <c r="AO4" s="610"/>
      <c r="AP4" s="614" t="s">
        <v>
218</v>
      </c>
      <c r="AQ4" s="614"/>
      <c r="AR4" s="614"/>
      <c r="AS4" s="614"/>
      <c r="AT4" s="614"/>
      <c r="AU4" s="614"/>
      <c r="AV4" s="614"/>
      <c r="AW4" s="614"/>
      <c r="AX4" s="614"/>
      <c r="AY4" s="614"/>
      <c r="AZ4" s="614"/>
      <c r="BA4" s="614"/>
      <c r="BB4" s="614"/>
      <c r="BC4" s="614"/>
      <c r="BD4" s="614"/>
      <c r="BE4" s="614"/>
      <c r="BF4" s="614"/>
      <c r="BG4" s="614" t="s">
        <v>
219</v>
      </c>
      <c r="BH4" s="614"/>
      <c r="BI4" s="614"/>
      <c r="BJ4" s="614"/>
      <c r="BK4" s="614"/>
      <c r="BL4" s="614"/>
      <c r="BM4" s="614"/>
      <c r="BN4" s="614"/>
      <c r="BO4" s="614" t="s">
        <v>
216</v>
      </c>
      <c r="BP4" s="614"/>
      <c r="BQ4" s="614"/>
      <c r="BR4" s="614"/>
      <c r="BS4" s="614" t="s">
        <v>
220</v>
      </c>
      <c r="BT4" s="614"/>
      <c r="BU4" s="614"/>
      <c r="BV4" s="614"/>
      <c r="BW4" s="614"/>
      <c r="BX4" s="614"/>
      <c r="BY4" s="614"/>
      <c r="BZ4" s="614"/>
      <c r="CA4" s="614"/>
      <c r="CB4" s="614"/>
      <c r="CD4" s="611" t="s">
        <v>
221</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
222</v>
      </c>
      <c r="C5" s="616"/>
      <c r="D5" s="616"/>
      <c r="E5" s="616"/>
      <c r="F5" s="616"/>
      <c r="G5" s="616"/>
      <c r="H5" s="616"/>
      <c r="I5" s="616"/>
      <c r="J5" s="616"/>
      <c r="K5" s="616"/>
      <c r="L5" s="616"/>
      <c r="M5" s="616"/>
      <c r="N5" s="616"/>
      <c r="O5" s="616"/>
      <c r="P5" s="616"/>
      <c r="Q5" s="617"/>
      <c r="R5" s="618">
        <v>
874354</v>
      </c>
      <c r="S5" s="619"/>
      <c r="T5" s="619"/>
      <c r="U5" s="619"/>
      <c r="V5" s="619"/>
      <c r="W5" s="619"/>
      <c r="X5" s="619"/>
      <c r="Y5" s="620"/>
      <c r="Z5" s="621">
        <v>
15.1</v>
      </c>
      <c r="AA5" s="621"/>
      <c r="AB5" s="621"/>
      <c r="AC5" s="621"/>
      <c r="AD5" s="622">
        <v>
874354</v>
      </c>
      <c r="AE5" s="622"/>
      <c r="AF5" s="622"/>
      <c r="AG5" s="622"/>
      <c r="AH5" s="622"/>
      <c r="AI5" s="622"/>
      <c r="AJ5" s="622"/>
      <c r="AK5" s="622"/>
      <c r="AL5" s="623">
        <v>
26.9</v>
      </c>
      <c r="AM5" s="624"/>
      <c r="AN5" s="624"/>
      <c r="AO5" s="625"/>
      <c r="AP5" s="615" t="s">
        <v>
223</v>
      </c>
      <c r="AQ5" s="616"/>
      <c r="AR5" s="616"/>
      <c r="AS5" s="616"/>
      <c r="AT5" s="616"/>
      <c r="AU5" s="616"/>
      <c r="AV5" s="616"/>
      <c r="AW5" s="616"/>
      <c r="AX5" s="616"/>
      <c r="AY5" s="616"/>
      <c r="AZ5" s="616"/>
      <c r="BA5" s="616"/>
      <c r="BB5" s="616"/>
      <c r="BC5" s="616"/>
      <c r="BD5" s="616"/>
      <c r="BE5" s="616"/>
      <c r="BF5" s="617"/>
      <c r="BG5" s="629">
        <v>
874354</v>
      </c>
      <c r="BH5" s="630"/>
      <c r="BI5" s="630"/>
      <c r="BJ5" s="630"/>
      <c r="BK5" s="630"/>
      <c r="BL5" s="630"/>
      <c r="BM5" s="630"/>
      <c r="BN5" s="631"/>
      <c r="BO5" s="632">
        <v>
100</v>
      </c>
      <c r="BP5" s="632"/>
      <c r="BQ5" s="632"/>
      <c r="BR5" s="632"/>
      <c r="BS5" s="633" t="s">
        <v>
127</v>
      </c>
      <c r="BT5" s="633"/>
      <c r="BU5" s="633"/>
      <c r="BV5" s="633"/>
      <c r="BW5" s="633"/>
      <c r="BX5" s="633"/>
      <c r="BY5" s="633"/>
      <c r="BZ5" s="633"/>
      <c r="CA5" s="633"/>
      <c r="CB5" s="637"/>
      <c r="CD5" s="611" t="s">
        <v>
218</v>
      </c>
      <c r="CE5" s="612"/>
      <c r="CF5" s="612"/>
      <c r="CG5" s="612"/>
      <c r="CH5" s="612"/>
      <c r="CI5" s="612"/>
      <c r="CJ5" s="612"/>
      <c r="CK5" s="612"/>
      <c r="CL5" s="612"/>
      <c r="CM5" s="612"/>
      <c r="CN5" s="612"/>
      <c r="CO5" s="612"/>
      <c r="CP5" s="612"/>
      <c r="CQ5" s="613"/>
      <c r="CR5" s="611" t="s">
        <v>
224</v>
      </c>
      <c r="CS5" s="612"/>
      <c r="CT5" s="612"/>
      <c r="CU5" s="612"/>
      <c r="CV5" s="612"/>
      <c r="CW5" s="612"/>
      <c r="CX5" s="612"/>
      <c r="CY5" s="613"/>
      <c r="CZ5" s="611" t="s">
        <v>
216</v>
      </c>
      <c r="DA5" s="612"/>
      <c r="DB5" s="612"/>
      <c r="DC5" s="613"/>
      <c r="DD5" s="611" t="s">
        <v>
225</v>
      </c>
      <c r="DE5" s="612"/>
      <c r="DF5" s="612"/>
      <c r="DG5" s="612"/>
      <c r="DH5" s="612"/>
      <c r="DI5" s="612"/>
      <c r="DJ5" s="612"/>
      <c r="DK5" s="612"/>
      <c r="DL5" s="612"/>
      <c r="DM5" s="612"/>
      <c r="DN5" s="612"/>
      <c r="DO5" s="612"/>
      <c r="DP5" s="613"/>
      <c r="DQ5" s="611" t="s">
        <v>
226</v>
      </c>
      <c r="DR5" s="612"/>
      <c r="DS5" s="612"/>
      <c r="DT5" s="612"/>
      <c r="DU5" s="612"/>
      <c r="DV5" s="612"/>
      <c r="DW5" s="612"/>
      <c r="DX5" s="612"/>
      <c r="DY5" s="612"/>
      <c r="DZ5" s="612"/>
      <c r="EA5" s="612"/>
      <c r="EB5" s="612"/>
      <c r="EC5" s="613"/>
    </row>
    <row r="6" spans="2:143" ht="11.25" customHeight="1" x14ac:dyDescent="0.15">
      <c r="B6" s="626" t="s">
        <v>
227</v>
      </c>
      <c r="C6" s="627"/>
      <c r="D6" s="627"/>
      <c r="E6" s="627"/>
      <c r="F6" s="627"/>
      <c r="G6" s="627"/>
      <c r="H6" s="627"/>
      <c r="I6" s="627"/>
      <c r="J6" s="627"/>
      <c r="K6" s="627"/>
      <c r="L6" s="627"/>
      <c r="M6" s="627"/>
      <c r="N6" s="627"/>
      <c r="O6" s="627"/>
      <c r="P6" s="627"/>
      <c r="Q6" s="628"/>
      <c r="R6" s="629">
        <v>
99115</v>
      </c>
      <c r="S6" s="630"/>
      <c r="T6" s="630"/>
      <c r="U6" s="630"/>
      <c r="V6" s="630"/>
      <c r="W6" s="630"/>
      <c r="X6" s="630"/>
      <c r="Y6" s="631"/>
      <c r="Z6" s="632">
        <v>
1.7</v>
      </c>
      <c r="AA6" s="632"/>
      <c r="AB6" s="632"/>
      <c r="AC6" s="632"/>
      <c r="AD6" s="633">
        <v>
99115</v>
      </c>
      <c r="AE6" s="633"/>
      <c r="AF6" s="633"/>
      <c r="AG6" s="633"/>
      <c r="AH6" s="633"/>
      <c r="AI6" s="633"/>
      <c r="AJ6" s="633"/>
      <c r="AK6" s="633"/>
      <c r="AL6" s="634">
        <v>
3</v>
      </c>
      <c r="AM6" s="635"/>
      <c r="AN6" s="635"/>
      <c r="AO6" s="636"/>
      <c r="AP6" s="626" t="s">
        <v>
228</v>
      </c>
      <c r="AQ6" s="627"/>
      <c r="AR6" s="627"/>
      <c r="AS6" s="627"/>
      <c r="AT6" s="627"/>
      <c r="AU6" s="627"/>
      <c r="AV6" s="627"/>
      <c r="AW6" s="627"/>
      <c r="AX6" s="627"/>
      <c r="AY6" s="627"/>
      <c r="AZ6" s="627"/>
      <c r="BA6" s="627"/>
      <c r="BB6" s="627"/>
      <c r="BC6" s="627"/>
      <c r="BD6" s="627"/>
      <c r="BE6" s="627"/>
      <c r="BF6" s="628"/>
      <c r="BG6" s="629">
        <v>
874354</v>
      </c>
      <c r="BH6" s="630"/>
      <c r="BI6" s="630"/>
      <c r="BJ6" s="630"/>
      <c r="BK6" s="630"/>
      <c r="BL6" s="630"/>
      <c r="BM6" s="630"/>
      <c r="BN6" s="631"/>
      <c r="BO6" s="632">
        <v>
100</v>
      </c>
      <c r="BP6" s="632"/>
      <c r="BQ6" s="632"/>
      <c r="BR6" s="632"/>
      <c r="BS6" s="633" t="s">
        <v>
127</v>
      </c>
      <c r="BT6" s="633"/>
      <c r="BU6" s="633"/>
      <c r="BV6" s="633"/>
      <c r="BW6" s="633"/>
      <c r="BX6" s="633"/>
      <c r="BY6" s="633"/>
      <c r="BZ6" s="633"/>
      <c r="CA6" s="633"/>
      <c r="CB6" s="637"/>
      <c r="CD6" s="640" t="s">
        <v>
229</v>
      </c>
      <c r="CE6" s="641"/>
      <c r="CF6" s="641"/>
      <c r="CG6" s="641"/>
      <c r="CH6" s="641"/>
      <c r="CI6" s="641"/>
      <c r="CJ6" s="641"/>
      <c r="CK6" s="641"/>
      <c r="CL6" s="641"/>
      <c r="CM6" s="641"/>
      <c r="CN6" s="641"/>
      <c r="CO6" s="641"/>
      <c r="CP6" s="641"/>
      <c r="CQ6" s="642"/>
      <c r="CR6" s="629">
        <v>
71460</v>
      </c>
      <c r="CS6" s="630"/>
      <c r="CT6" s="630"/>
      <c r="CU6" s="630"/>
      <c r="CV6" s="630"/>
      <c r="CW6" s="630"/>
      <c r="CX6" s="630"/>
      <c r="CY6" s="631"/>
      <c r="CZ6" s="623">
        <v>
1.4</v>
      </c>
      <c r="DA6" s="624"/>
      <c r="DB6" s="624"/>
      <c r="DC6" s="643"/>
      <c r="DD6" s="638" t="s">
        <v>
127</v>
      </c>
      <c r="DE6" s="630"/>
      <c r="DF6" s="630"/>
      <c r="DG6" s="630"/>
      <c r="DH6" s="630"/>
      <c r="DI6" s="630"/>
      <c r="DJ6" s="630"/>
      <c r="DK6" s="630"/>
      <c r="DL6" s="630"/>
      <c r="DM6" s="630"/>
      <c r="DN6" s="630"/>
      <c r="DO6" s="630"/>
      <c r="DP6" s="631"/>
      <c r="DQ6" s="638">
        <v>
71460</v>
      </c>
      <c r="DR6" s="630"/>
      <c r="DS6" s="630"/>
      <c r="DT6" s="630"/>
      <c r="DU6" s="630"/>
      <c r="DV6" s="630"/>
      <c r="DW6" s="630"/>
      <c r="DX6" s="630"/>
      <c r="DY6" s="630"/>
      <c r="DZ6" s="630"/>
      <c r="EA6" s="630"/>
      <c r="EB6" s="630"/>
      <c r="EC6" s="639"/>
    </row>
    <row r="7" spans="2:143" ht="11.25" customHeight="1" x14ac:dyDescent="0.15">
      <c r="B7" s="626" t="s">
        <v>
230</v>
      </c>
      <c r="C7" s="627"/>
      <c r="D7" s="627"/>
      <c r="E7" s="627"/>
      <c r="F7" s="627"/>
      <c r="G7" s="627"/>
      <c r="H7" s="627"/>
      <c r="I7" s="627"/>
      <c r="J7" s="627"/>
      <c r="K7" s="627"/>
      <c r="L7" s="627"/>
      <c r="M7" s="627"/>
      <c r="N7" s="627"/>
      <c r="O7" s="627"/>
      <c r="P7" s="627"/>
      <c r="Q7" s="628"/>
      <c r="R7" s="629">
        <v>
562</v>
      </c>
      <c r="S7" s="630"/>
      <c r="T7" s="630"/>
      <c r="U7" s="630"/>
      <c r="V7" s="630"/>
      <c r="W7" s="630"/>
      <c r="X7" s="630"/>
      <c r="Y7" s="631"/>
      <c r="Z7" s="632">
        <v>
0</v>
      </c>
      <c r="AA7" s="632"/>
      <c r="AB7" s="632"/>
      <c r="AC7" s="632"/>
      <c r="AD7" s="633">
        <v>
562</v>
      </c>
      <c r="AE7" s="633"/>
      <c r="AF7" s="633"/>
      <c r="AG7" s="633"/>
      <c r="AH7" s="633"/>
      <c r="AI7" s="633"/>
      <c r="AJ7" s="633"/>
      <c r="AK7" s="633"/>
      <c r="AL7" s="634">
        <v>
0</v>
      </c>
      <c r="AM7" s="635"/>
      <c r="AN7" s="635"/>
      <c r="AO7" s="636"/>
      <c r="AP7" s="626" t="s">
        <v>
231</v>
      </c>
      <c r="AQ7" s="627"/>
      <c r="AR7" s="627"/>
      <c r="AS7" s="627"/>
      <c r="AT7" s="627"/>
      <c r="AU7" s="627"/>
      <c r="AV7" s="627"/>
      <c r="AW7" s="627"/>
      <c r="AX7" s="627"/>
      <c r="AY7" s="627"/>
      <c r="AZ7" s="627"/>
      <c r="BA7" s="627"/>
      <c r="BB7" s="627"/>
      <c r="BC7" s="627"/>
      <c r="BD7" s="627"/>
      <c r="BE7" s="627"/>
      <c r="BF7" s="628"/>
      <c r="BG7" s="629">
        <v>
377885</v>
      </c>
      <c r="BH7" s="630"/>
      <c r="BI7" s="630"/>
      <c r="BJ7" s="630"/>
      <c r="BK7" s="630"/>
      <c r="BL7" s="630"/>
      <c r="BM7" s="630"/>
      <c r="BN7" s="631"/>
      <c r="BO7" s="632">
        <v>
43.2</v>
      </c>
      <c r="BP7" s="632"/>
      <c r="BQ7" s="632"/>
      <c r="BR7" s="632"/>
      <c r="BS7" s="633" t="s">
        <v>
127</v>
      </c>
      <c r="BT7" s="633"/>
      <c r="BU7" s="633"/>
      <c r="BV7" s="633"/>
      <c r="BW7" s="633"/>
      <c r="BX7" s="633"/>
      <c r="BY7" s="633"/>
      <c r="BZ7" s="633"/>
      <c r="CA7" s="633"/>
      <c r="CB7" s="637"/>
      <c r="CD7" s="644" t="s">
        <v>
232</v>
      </c>
      <c r="CE7" s="645"/>
      <c r="CF7" s="645"/>
      <c r="CG7" s="645"/>
      <c r="CH7" s="645"/>
      <c r="CI7" s="645"/>
      <c r="CJ7" s="645"/>
      <c r="CK7" s="645"/>
      <c r="CL7" s="645"/>
      <c r="CM7" s="645"/>
      <c r="CN7" s="645"/>
      <c r="CO7" s="645"/>
      <c r="CP7" s="645"/>
      <c r="CQ7" s="646"/>
      <c r="CR7" s="629">
        <v>
1168425</v>
      </c>
      <c r="CS7" s="630"/>
      <c r="CT7" s="630"/>
      <c r="CU7" s="630"/>
      <c r="CV7" s="630"/>
      <c r="CW7" s="630"/>
      <c r="CX7" s="630"/>
      <c r="CY7" s="631"/>
      <c r="CZ7" s="632">
        <v>
22.7</v>
      </c>
      <c r="DA7" s="632"/>
      <c r="DB7" s="632"/>
      <c r="DC7" s="632"/>
      <c r="DD7" s="638">
        <v>
33783</v>
      </c>
      <c r="DE7" s="630"/>
      <c r="DF7" s="630"/>
      <c r="DG7" s="630"/>
      <c r="DH7" s="630"/>
      <c r="DI7" s="630"/>
      <c r="DJ7" s="630"/>
      <c r="DK7" s="630"/>
      <c r="DL7" s="630"/>
      <c r="DM7" s="630"/>
      <c r="DN7" s="630"/>
      <c r="DO7" s="630"/>
      <c r="DP7" s="631"/>
      <c r="DQ7" s="638">
        <v>
1050397</v>
      </c>
      <c r="DR7" s="630"/>
      <c r="DS7" s="630"/>
      <c r="DT7" s="630"/>
      <c r="DU7" s="630"/>
      <c r="DV7" s="630"/>
      <c r="DW7" s="630"/>
      <c r="DX7" s="630"/>
      <c r="DY7" s="630"/>
      <c r="DZ7" s="630"/>
      <c r="EA7" s="630"/>
      <c r="EB7" s="630"/>
      <c r="EC7" s="639"/>
    </row>
    <row r="8" spans="2:143" ht="11.25" customHeight="1" x14ac:dyDescent="0.15">
      <c r="B8" s="626" t="s">
        <v>
233</v>
      </c>
      <c r="C8" s="627"/>
      <c r="D8" s="627"/>
      <c r="E8" s="627"/>
      <c r="F8" s="627"/>
      <c r="G8" s="627"/>
      <c r="H8" s="627"/>
      <c r="I8" s="627"/>
      <c r="J8" s="627"/>
      <c r="K8" s="627"/>
      <c r="L8" s="627"/>
      <c r="M8" s="627"/>
      <c r="N8" s="627"/>
      <c r="O8" s="627"/>
      <c r="P8" s="627"/>
      <c r="Q8" s="628"/>
      <c r="R8" s="629">
        <v>
5346</v>
      </c>
      <c r="S8" s="630"/>
      <c r="T8" s="630"/>
      <c r="U8" s="630"/>
      <c r="V8" s="630"/>
      <c r="W8" s="630"/>
      <c r="X8" s="630"/>
      <c r="Y8" s="631"/>
      <c r="Z8" s="632">
        <v>
0.1</v>
      </c>
      <c r="AA8" s="632"/>
      <c r="AB8" s="632"/>
      <c r="AC8" s="632"/>
      <c r="AD8" s="633">
        <v>
5346</v>
      </c>
      <c r="AE8" s="633"/>
      <c r="AF8" s="633"/>
      <c r="AG8" s="633"/>
      <c r="AH8" s="633"/>
      <c r="AI8" s="633"/>
      <c r="AJ8" s="633"/>
      <c r="AK8" s="633"/>
      <c r="AL8" s="634">
        <v>
0.2</v>
      </c>
      <c r="AM8" s="635"/>
      <c r="AN8" s="635"/>
      <c r="AO8" s="636"/>
      <c r="AP8" s="626" t="s">
        <v>
234</v>
      </c>
      <c r="AQ8" s="627"/>
      <c r="AR8" s="627"/>
      <c r="AS8" s="627"/>
      <c r="AT8" s="627"/>
      <c r="AU8" s="627"/>
      <c r="AV8" s="627"/>
      <c r="AW8" s="627"/>
      <c r="AX8" s="627"/>
      <c r="AY8" s="627"/>
      <c r="AZ8" s="627"/>
      <c r="BA8" s="627"/>
      <c r="BB8" s="627"/>
      <c r="BC8" s="627"/>
      <c r="BD8" s="627"/>
      <c r="BE8" s="627"/>
      <c r="BF8" s="628"/>
      <c r="BG8" s="629">
        <v>
14489</v>
      </c>
      <c r="BH8" s="630"/>
      <c r="BI8" s="630"/>
      <c r="BJ8" s="630"/>
      <c r="BK8" s="630"/>
      <c r="BL8" s="630"/>
      <c r="BM8" s="630"/>
      <c r="BN8" s="631"/>
      <c r="BO8" s="632">
        <v>
1.7</v>
      </c>
      <c r="BP8" s="632"/>
      <c r="BQ8" s="632"/>
      <c r="BR8" s="632"/>
      <c r="BS8" s="633" t="s">
        <v>
127</v>
      </c>
      <c r="BT8" s="633"/>
      <c r="BU8" s="633"/>
      <c r="BV8" s="633"/>
      <c r="BW8" s="633"/>
      <c r="BX8" s="633"/>
      <c r="BY8" s="633"/>
      <c r="BZ8" s="633"/>
      <c r="CA8" s="633"/>
      <c r="CB8" s="637"/>
      <c r="CD8" s="644" t="s">
        <v>
235</v>
      </c>
      <c r="CE8" s="645"/>
      <c r="CF8" s="645"/>
      <c r="CG8" s="645"/>
      <c r="CH8" s="645"/>
      <c r="CI8" s="645"/>
      <c r="CJ8" s="645"/>
      <c r="CK8" s="645"/>
      <c r="CL8" s="645"/>
      <c r="CM8" s="645"/>
      <c r="CN8" s="645"/>
      <c r="CO8" s="645"/>
      <c r="CP8" s="645"/>
      <c r="CQ8" s="646"/>
      <c r="CR8" s="629">
        <v>
1474372</v>
      </c>
      <c r="CS8" s="630"/>
      <c r="CT8" s="630"/>
      <c r="CU8" s="630"/>
      <c r="CV8" s="630"/>
      <c r="CW8" s="630"/>
      <c r="CX8" s="630"/>
      <c r="CY8" s="631"/>
      <c r="CZ8" s="632">
        <v>
28.6</v>
      </c>
      <c r="DA8" s="632"/>
      <c r="DB8" s="632"/>
      <c r="DC8" s="632"/>
      <c r="DD8" s="638">
        <v>
89293</v>
      </c>
      <c r="DE8" s="630"/>
      <c r="DF8" s="630"/>
      <c r="DG8" s="630"/>
      <c r="DH8" s="630"/>
      <c r="DI8" s="630"/>
      <c r="DJ8" s="630"/>
      <c r="DK8" s="630"/>
      <c r="DL8" s="630"/>
      <c r="DM8" s="630"/>
      <c r="DN8" s="630"/>
      <c r="DO8" s="630"/>
      <c r="DP8" s="631"/>
      <c r="DQ8" s="638">
        <v>
811664</v>
      </c>
      <c r="DR8" s="630"/>
      <c r="DS8" s="630"/>
      <c r="DT8" s="630"/>
      <c r="DU8" s="630"/>
      <c r="DV8" s="630"/>
      <c r="DW8" s="630"/>
      <c r="DX8" s="630"/>
      <c r="DY8" s="630"/>
      <c r="DZ8" s="630"/>
      <c r="EA8" s="630"/>
      <c r="EB8" s="630"/>
      <c r="EC8" s="639"/>
    </row>
    <row r="9" spans="2:143" ht="11.25" customHeight="1" x14ac:dyDescent="0.15">
      <c r="B9" s="626" t="s">
        <v>
236</v>
      </c>
      <c r="C9" s="627"/>
      <c r="D9" s="627"/>
      <c r="E9" s="627"/>
      <c r="F9" s="627"/>
      <c r="G9" s="627"/>
      <c r="H9" s="627"/>
      <c r="I9" s="627"/>
      <c r="J9" s="627"/>
      <c r="K9" s="627"/>
      <c r="L9" s="627"/>
      <c r="M9" s="627"/>
      <c r="N9" s="627"/>
      <c r="O9" s="627"/>
      <c r="P9" s="627"/>
      <c r="Q9" s="628"/>
      <c r="R9" s="629">
        <v>
6352</v>
      </c>
      <c r="S9" s="630"/>
      <c r="T9" s="630"/>
      <c r="U9" s="630"/>
      <c r="V9" s="630"/>
      <c r="W9" s="630"/>
      <c r="X9" s="630"/>
      <c r="Y9" s="631"/>
      <c r="Z9" s="632">
        <v>
0.1</v>
      </c>
      <c r="AA9" s="632"/>
      <c r="AB9" s="632"/>
      <c r="AC9" s="632"/>
      <c r="AD9" s="633">
        <v>
6352</v>
      </c>
      <c r="AE9" s="633"/>
      <c r="AF9" s="633"/>
      <c r="AG9" s="633"/>
      <c r="AH9" s="633"/>
      <c r="AI9" s="633"/>
      <c r="AJ9" s="633"/>
      <c r="AK9" s="633"/>
      <c r="AL9" s="634">
        <v>
0.2</v>
      </c>
      <c r="AM9" s="635"/>
      <c r="AN9" s="635"/>
      <c r="AO9" s="636"/>
      <c r="AP9" s="626" t="s">
        <v>
237</v>
      </c>
      <c r="AQ9" s="627"/>
      <c r="AR9" s="627"/>
      <c r="AS9" s="627"/>
      <c r="AT9" s="627"/>
      <c r="AU9" s="627"/>
      <c r="AV9" s="627"/>
      <c r="AW9" s="627"/>
      <c r="AX9" s="627"/>
      <c r="AY9" s="627"/>
      <c r="AZ9" s="627"/>
      <c r="BA9" s="627"/>
      <c r="BB9" s="627"/>
      <c r="BC9" s="627"/>
      <c r="BD9" s="627"/>
      <c r="BE9" s="627"/>
      <c r="BF9" s="628"/>
      <c r="BG9" s="629">
        <v>
330460</v>
      </c>
      <c r="BH9" s="630"/>
      <c r="BI9" s="630"/>
      <c r="BJ9" s="630"/>
      <c r="BK9" s="630"/>
      <c r="BL9" s="630"/>
      <c r="BM9" s="630"/>
      <c r="BN9" s="631"/>
      <c r="BO9" s="632">
        <v>
37.799999999999997</v>
      </c>
      <c r="BP9" s="632"/>
      <c r="BQ9" s="632"/>
      <c r="BR9" s="632"/>
      <c r="BS9" s="633" t="s">
        <v>
127</v>
      </c>
      <c r="BT9" s="633"/>
      <c r="BU9" s="633"/>
      <c r="BV9" s="633"/>
      <c r="BW9" s="633"/>
      <c r="BX9" s="633"/>
      <c r="BY9" s="633"/>
      <c r="BZ9" s="633"/>
      <c r="CA9" s="633"/>
      <c r="CB9" s="637"/>
      <c r="CD9" s="644" t="s">
        <v>
238</v>
      </c>
      <c r="CE9" s="645"/>
      <c r="CF9" s="645"/>
      <c r="CG9" s="645"/>
      <c r="CH9" s="645"/>
      <c r="CI9" s="645"/>
      <c r="CJ9" s="645"/>
      <c r="CK9" s="645"/>
      <c r="CL9" s="645"/>
      <c r="CM9" s="645"/>
      <c r="CN9" s="645"/>
      <c r="CO9" s="645"/>
      <c r="CP9" s="645"/>
      <c r="CQ9" s="646"/>
      <c r="CR9" s="629">
        <v>
479239</v>
      </c>
      <c r="CS9" s="630"/>
      <c r="CT9" s="630"/>
      <c r="CU9" s="630"/>
      <c r="CV9" s="630"/>
      <c r="CW9" s="630"/>
      <c r="CX9" s="630"/>
      <c r="CY9" s="631"/>
      <c r="CZ9" s="632">
        <v>
9.3000000000000007</v>
      </c>
      <c r="DA9" s="632"/>
      <c r="DB9" s="632"/>
      <c r="DC9" s="632"/>
      <c r="DD9" s="638">
        <v>
53087</v>
      </c>
      <c r="DE9" s="630"/>
      <c r="DF9" s="630"/>
      <c r="DG9" s="630"/>
      <c r="DH9" s="630"/>
      <c r="DI9" s="630"/>
      <c r="DJ9" s="630"/>
      <c r="DK9" s="630"/>
      <c r="DL9" s="630"/>
      <c r="DM9" s="630"/>
      <c r="DN9" s="630"/>
      <c r="DO9" s="630"/>
      <c r="DP9" s="631"/>
      <c r="DQ9" s="638">
        <v>
307304</v>
      </c>
      <c r="DR9" s="630"/>
      <c r="DS9" s="630"/>
      <c r="DT9" s="630"/>
      <c r="DU9" s="630"/>
      <c r="DV9" s="630"/>
      <c r="DW9" s="630"/>
      <c r="DX9" s="630"/>
      <c r="DY9" s="630"/>
      <c r="DZ9" s="630"/>
      <c r="EA9" s="630"/>
      <c r="EB9" s="630"/>
      <c r="EC9" s="639"/>
    </row>
    <row r="10" spans="2:143" ht="11.25" customHeight="1" x14ac:dyDescent="0.15">
      <c r="B10" s="626" t="s">
        <v>
239</v>
      </c>
      <c r="C10" s="627"/>
      <c r="D10" s="627"/>
      <c r="E10" s="627"/>
      <c r="F10" s="627"/>
      <c r="G10" s="627"/>
      <c r="H10" s="627"/>
      <c r="I10" s="627"/>
      <c r="J10" s="627"/>
      <c r="K10" s="627"/>
      <c r="L10" s="627"/>
      <c r="M10" s="627"/>
      <c r="N10" s="627"/>
      <c r="O10" s="627"/>
      <c r="P10" s="627"/>
      <c r="Q10" s="628"/>
      <c r="R10" s="629" t="s">
        <v>
127</v>
      </c>
      <c r="S10" s="630"/>
      <c r="T10" s="630"/>
      <c r="U10" s="630"/>
      <c r="V10" s="630"/>
      <c r="W10" s="630"/>
      <c r="X10" s="630"/>
      <c r="Y10" s="631"/>
      <c r="Z10" s="632" t="s">
        <v>
127</v>
      </c>
      <c r="AA10" s="632"/>
      <c r="AB10" s="632"/>
      <c r="AC10" s="632"/>
      <c r="AD10" s="633" t="s">
        <v>
127</v>
      </c>
      <c r="AE10" s="633"/>
      <c r="AF10" s="633"/>
      <c r="AG10" s="633"/>
      <c r="AH10" s="633"/>
      <c r="AI10" s="633"/>
      <c r="AJ10" s="633"/>
      <c r="AK10" s="633"/>
      <c r="AL10" s="634" t="s">
        <v>
127</v>
      </c>
      <c r="AM10" s="635"/>
      <c r="AN10" s="635"/>
      <c r="AO10" s="636"/>
      <c r="AP10" s="626" t="s">
        <v>
240</v>
      </c>
      <c r="AQ10" s="627"/>
      <c r="AR10" s="627"/>
      <c r="AS10" s="627"/>
      <c r="AT10" s="627"/>
      <c r="AU10" s="627"/>
      <c r="AV10" s="627"/>
      <c r="AW10" s="627"/>
      <c r="AX10" s="627"/>
      <c r="AY10" s="627"/>
      <c r="AZ10" s="627"/>
      <c r="BA10" s="627"/>
      <c r="BB10" s="627"/>
      <c r="BC10" s="627"/>
      <c r="BD10" s="627"/>
      <c r="BE10" s="627"/>
      <c r="BF10" s="628"/>
      <c r="BG10" s="629">
        <v>
15895</v>
      </c>
      <c r="BH10" s="630"/>
      <c r="BI10" s="630"/>
      <c r="BJ10" s="630"/>
      <c r="BK10" s="630"/>
      <c r="BL10" s="630"/>
      <c r="BM10" s="630"/>
      <c r="BN10" s="631"/>
      <c r="BO10" s="632">
        <v>
1.8</v>
      </c>
      <c r="BP10" s="632"/>
      <c r="BQ10" s="632"/>
      <c r="BR10" s="632"/>
      <c r="BS10" s="633" t="s">
        <v>
127</v>
      </c>
      <c r="BT10" s="633"/>
      <c r="BU10" s="633"/>
      <c r="BV10" s="633"/>
      <c r="BW10" s="633"/>
      <c r="BX10" s="633"/>
      <c r="BY10" s="633"/>
      <c r="BZ10" s="633"/>
      <c r="CA10" s="633"/>
      <c r="CB10" s="637"/>
      <c r="CD10" s="644" t="s">
        <v>
241</v>
      </c>
      <c r="CE10" s="645"/>
      <c r="CF10" s="645"/>
      <c r="CG10" s="645"/>
      <c r="CH10" s="645"/>
      <c r="CI10" s="645"/>
      <c r="CJ10" s="645"/>
      <c r="CK10" s="645"/>
      <c r="CL10" s="645"/>
      <c r="CM10" s="645"/>
      <c r="CN10" s="645"/>
      <c r="CO10" s="645"/>
      <c r="CP10" s="645"/>
      <c r="CQ10" s="646"/>
      <c r="CR10" s="629" t="s">
        <v>
127</v>
      </c>
      <c r="CS10" s="630"/>
      <c r="CT10" s="630"/>
      <c r="CU10" s="630"/>
      <c r="CV10" s="630"/>
      <c r="CW10" s="630"/>
      <c r="CX10" s="630"/>
      <c r="CY10" s="631"/>
      <c r="CZ10" s="632" t="s">
        <v>
127</v>
      </c>
      <c r="DA10" s="632"/>
      <c r="DB10" s="632"/>
      <c r="DC10" s="632"/>
      <c r="DD10" s="638" t="s">
        <v>
127</v>
      </c>
      <c r="DE10" s="630"/>
      <c r="DF10" s="630"/>
      <c r="DG10" s="630"/>
      <c r="DH10" s="630"/>
      <c r="DI10" s="630"/>
      <c r="DJ10" s="630"/>
      <c r="DK10" s="630"/>
      <c r="DL10" s="630"/>
      <c r="DM10" s="630"/>
      <c r="DN10" s="630"/>
      <c r="DO10" s="630"/>
      <c r="DP10" s="631"/>
      <c r="DQ10" s="638" t="s">
        <v>
127</v>
      </c>
      <c r="DR10" s="630"/>
      <c r="DS10" s="630"/>
      <c r="DT10" s="630"/>
      <c r="DU10" s="630"/>
      <c r="DV10" s="630"/>
      <c r="DW10" s="630"/>
      <c r="DX10" s="630"/>
      <c r="DY10" s="630"/>
      <c r="DZ10" s="630"/>
      <c r="EA10" s="630"/>
      <c r="EB10" s="630"/>
      <c r="EC10" s="639"/>
    </row>
    <row r="11" spans="2:143" ht="11.25" customHeight="1" x14ac:dyDescent="0.15">
      <c r="B11" s="626" t="s">
        <v>
242</v>
      </c>
      <c r="C11" s="627"/>
      <c r="D11" s="627"/>
      <c r="E11" s="627"/>
      <c r="F11" s="627"/>
      <c r="G11" s="627"/>
      <c r="H11" s="627"/>
      <c r="I11" s="627"/>
      <c r="J11" s="627"/>
      <c r="K11" s="627"/>
      <c r="L11" s="627"/>
      <c r="M11" s="627"/>
      <c r="N11" s="627"/>
      <c r="O11" s="627"/>
      <c r="P11" s="627"/>
      <c r="Q11" s="628"/>
      <c r="R11" s="629">
        <v>
195669</v>
      </c>
      <c r="S11" s="630"/>
      <c r="T11" s="630"/>
      <c r="U11" s="630"/>
      <c r="V11" s="630"/>
      <c r="W11" s="630"/>
      <c r="X11" s="630"/>
      <c r="Y11" s="631"/>
      <c r="Z11" s="634">
        <v>
3.4</v>
      </c>
      <c r="AA11" s="635"/>
      <c r="AB11" s="635"/>
      <c r="AC11" s="647"/>
      <c r="AD11" s="638">
        <v>
195669</v>
      </c>
      <c r="AE11" s="630"/>
      <c r="AF11" s="630"/>
      <c r="AG11" s="630"/>
      <c r="AH11" s="630"/>
      <c r="AI11" s="630"/>
      <c r="AJ11" s="630"/>
      <c r="AK11" s="631"/>
      <c r="AL11" s="634">
        <v>
6</v>
      </c>
      <c r="AM11" s="635"/>
      <c r="AN11" s="635"/>
      <c r="AO11" s="636"/>
      <c r="AP11" s="626" t="s">
        <v>
243</v>
      </c>
      <c r="AQ11" s="627"/>
      <c r="AR11" s="627"/>
      <c r="AS11" s="627"/>
      <c r="AT11" s="627"/>
      <c r="AU11" s="627"/>
      <c r="AV11" s="627"/>
      <c r="AW11" s="627"/>
      <c r="AX11" s="627"/>
      <c r="AY11" s="627"/>
      <c r="AZ11" s="627"/>
      <c r="BA11" s="627"/>
      <c r="BB11" s="627"/>
      <c r="BC11" s="627"/>
      <c r="BD11" s="627"/>
      <c r="BE11" s="627"/>
      <c r="BF11" s="628"/>
      <c r="BG11" s="629">
        <v>
17041</v>
      </c>
      <c r="BH11" s="630"/>
      <c r="BI11" s="630"/>
      <c r="BJ11" s="630"/>
      <c r="BK11" s="630"/>
      <c r="BL11" s="630"/>
      <c r="BM11" s="630"/>
      <c r="BN11" s="631"/>
      <c r="BO11" s="632">
        <v>
1.9</v>
      </c>
      <c r="BP11" s="632"/>
      <c r="BQ11" s="632"/>
      <c r="BR11" s="632"/>
      <c r="BS11" s="633" t="s">
        <v>
127</v>
      </c>
      <c r="BT11" s="633"/>
      <c r="BU11" s="633"/>
      <c r="BV11" s="633"/>
      <c r="BW11" s="633"/>
      <c r="BX11" s="633"/>
      <c r="BY11" s="633"/>
      <c r="BZ11" s="633"/>
      <c r="CA11" s="633"/>
      <c r="CB11" s="637"/>
      <c r="CD11" s="644" t="s">
        <v>
244</v>
      </c>
      <c r="CE11" s="645"/>
      <c r="CF11" s="645"/>
      <c r="CG11" s="645"/>
      <c r="CH11" s="645"/>
      <c r="CI11" s="645"/>
      <c r="CJ11" s="645"/>
      <c r="CK11" s="645"/>
      <c r="CL11" s="645"/>
      <c r="CM11" s="645"/>
      <c r="CN11" s="645"/>
      <c r="CO11" s="645"/>
      <c r="CP11" s="645"/>
      <c r="CQ11" s="646"/>
      <c r="CR11" s="629">
        <v>
544475</v>
      </c>
      <c r="CS11" s="630"/>
      <c r="CT11" s="630"/>
      <c r="CU11" s="630"/>
      <c r="CV11" s="630"/>
      <c r="CW11" s="630"/>
      <c r="CX11" s="630"/>
      <c r="CY11" s="631"/>
      <c r="CZ11" s="632">
        <v>
10.6</v>
      </c>
      <c r="DA11" s="632"/>
      <c r="DB11" s="632"/>
      <c r="DC11" s="632"/>
      <c r="DD11" s="638">
        <v>
133475</v>
      </c>
      <c r="DE11" s="630"/>
      <c r="DF11" s="630"/>
      <c r="DG11" s="630"/>
      <c r="DH11" s="630"/>
      <c r="DI11" s="630"/>
      <c r="DJ11" s="630"/>
      <c r="DK11" s="630"/>
      <c r="DL11" s="630"/>
      <c r="DM11" s="630"/>
      <c r="DN11" s="630"/>
      <c r="DO11" s="630"/>
      <c r="DP11" s="631"/>
      <c r="DQ11" s="638">
        <v>
359033</v>
      </c>
      <c r="DR11" s="630"/>
      <c r="DS11" s="630"/>
      <c r="DT11" s="630"/>
      <c r="DU11" s="630"/>
      <c r="DV11" s="630"/>
      <c r="DW11" s="630"/>
      <c r="DX11" s="630"/>
      <c r="DY11" s="630"/>
      <c r="DZ11" s="630"/>
      <c r="EA11" s="630"/>
      <c r="EB11" s="630"/>
      <c r="EC11" s="639"/>
    </row>
    <row r="12" spans="2:143" ht="11.25" customHeight="1" x14ac:dyDescent="0.15">
      <c r="B12" s="626" t="s">
        <v>
245</v>
      </c>
      <c r="C12" s="627"/>
      <c r="D12" s="627"/>
      <c r="E12" s="627"/>
      <c r="F12" s="627"/>
      <c r="G12" s="627"/>
      <c r="H12" s="627"/>
      <c r="I12" s="627"/>
      <c r="J12" s="627"/>
      <c r="K12" s="627"/>
      <c r="L12" s="627"/>
      <c r="M12" s="627"/>
      <c r="N12" s="627"/>
      <c r="O12" s="627"/>
      <c r="P12" s="627"/>
      <c r="Q12" s="628"/>
      <c r="R12" s="629">
        <v>
14982</v>
      </c>
      <c r="S12" s="630"/>
      <c r="T12" s="630"/>
      <c r="U12" s="630"/>
      <c r="V12" s="630"/>
      <c r="W12" s="630"/>
      <c r="X12" s="630"/>
      <c r="Y12" s="631"/>
      <c r="Z12" s="632">
        <v>
0.3</v>
      </c>
      <c r="AA12" s="632"/>
      <c r="AB12" s="632"/>
      <c r="AC12" s="632"/>
      <c r="AD12" s="633">
        <v>
14982</v>
      </c>
      <c r="AE12" s="633"/>
      <c r="AF12" s="633"/>
      <c r="AG12" s="633"/>
      <c r="AH12" s="633"/>
      <c r="AI12" s="633"/>
      <c r="AJ12" s="633"/>
      <c r="AK12" s="633"/>
      <c r="AL12" s="634">
        <v>
0.5</v>
      </c>
      <c r="AM12" s="635"/>
      <c r="AN12" s="635"/>
      <c r="AO12" s="636"/>
      <c r="AP12" s="626" t="s">
        <v>
246</v>
      </c>
      <c r="AQ12" s="627"/>
      <c r="AR12" s="627"/>
      <c r="AS12" s="627"/>
      <c r="AT12" s="627"/>
      <c r="AU12" s="627"/>
      <c r="AV12" s="627"/>
      <c r="AW12" s="627"/>
      <c r="AX12" s="627"/>
      <c r="AY12" s="627"/>
      <c r="AZ12" s="627"/>
      <c r="BA12" s="627"/>
      <c r="BB12" s="627"/>
      <c r="BC12" s="627"/>
      <c r="BD12" s="627"/>
      <c r="BE12" s="627"/>
      <c r="BF12" s="628"/>
      <c r="BG12" s="629">
        <v>
405479</v>
      </c>
      <c r="BH12" s="630"/>
      <c r="BI12" s="630"/>
      <c r="BJ12" s="630"/>
      <c r="BK12" s="630"/>
      <c r="BL12" s="630"/>
      <c r="BM12" s="630"/>
      <c r="BN12" s="631"/>
      <c r="BO12" s="632">
        <v>
46.4</v>
      </c>
      <c r="BP12" s="632"/>
      <c r="BQ12" s="632"/>
      <c r="BR12" s="632"/>
      <c r="BS12" s="633" t="s">
        <v>
127</v>
      </c>
      <c r="BT12" s="633"/>
      <c r="BU12" s="633"/>
      <c r="BV12" s="633"/>
      <c r="BW12" s="633"/>
      <c r="BX12" s="633"/>
      <c r="BY12" s="633"/>
      <c r="BZ12" s="633"/>
      <c r="CA12" s="633"/>
      <c r="CB12" s="637"/>
      <c r="CD12" s="644" t="s">
        <v>
247</v>
      </c>
      <c r="CE12" s="645"/>
      <c r="CF12" s="645"/>
      <c r="CG12" s="645"/>
      <c r="CH12" s="645"/>
      <c r="CI12" s="645"/>
      <c r="CJ12" s="645"/>
      <c r="CK12" s="645"/>
      <c r="CL12" s="645"/>
      <c r="CM12" s="645"/>
      <c r="CN12" s="645"/>
      <c r="CO12" s="645"/>
      <c r="CP12" s="645"/>
      <c r="CQ12" s="646"/>
      <c r="CR12" s="629">
        <v>
12960</v>
      </c>
      <c r="CS12" s="630"/>
      <c r="CT12" s="630"/>
      <c r="CU12" s="630"/>
      <c r="CV12" s="630"/>
      <c r="CW12" s="630"/>
      <c r="CX12" s="630"/>
      <c r="CY12" s="631"/>
      <c r="CZ12" s="632">
        <v>
0.3</v>
      </c>
      <c r="DA12" s="632"/>
      <c r="DB12" s="632"/>
      <c r="DC12" s="632"/>
      <c r="DD12" s="638" t="s">
        <v>
127</v>
      </c>
      <c r="DE12" s="630"/>
      <c r="DF12" s="630"/>
      <c r="DG12" s="630"/>
      <c r="DH12" s="630"/>
      <c r="DI12" s="630"/>
      <c r="DJ12" s="630"/>
      <c r="DK12" s="630"/>
      <c r="DL12" s="630"/>
      <c r="DM12" s="630"/>
      <c r="DN12" s="630"/>
      <c r="DO12" s="630"/>
      <c r="DP12" s="631"/>
      <c r="DQ12" s="638">
        <v>
10501</v>
      </c>
      <c r="DR12" s="630"/>
      <c r="DS12" s="630"/>
      <c r="DT12" s="630"/>
      <c r="DU12" s="630"/>
      <c r="DV12" s="630"/>
      <c r="DW12" s="630"/>
      <c r="DX12" s="630"/>
      <c r="DY12" s="630"/>
      <c r="DZ12" s="630"/>
      <c r="EA12" s="630"/>
      <c r="EB12" s="630"/>
      <c r="EC12" s="639"/>
    </row>
    <row r="13" spans="2:143" ht="11.25" customHeight="1" x14ac:dyDescent="0.15">
      <c r="B13" s="626" t="s">
        <v>
248</v>
      </c>
      <c r="C13" s="627"/>
      <c r="D13" s="627"/>
      <c r="E13" s="627"/>
      <c r="F13" s="627"/>
      <c r="G13" s="627"/>
      <c r="H13" s="627"/>
      <c r="I13" s="627"/>
      <c r="J13" s="627"/>
      <c r="K13" s="627"/>
      <c r="L13" s="627"/>
      <c r="M13" s="627"/>
      <c r="N13" s="627"/>
      <c r="O13" s="627"/>
      <c r="P13" s="627"/>
      <c r="Q13" s="628"/>
      <c r="R13" s="629" t="s">
        <v>
127</v>
      </c>
      <c r="S13" s="630"/>
      <c r="T13" s="630"/>
      <c r="U13" s="630"/>
      <c r="V13" s="630"/>
      <c r="W13" s="630"/>
      <c r="X13" s="630"/>
      <c r="Y13" s="631"/>
      <c r="Z13" s="632" t="s">
        <v>
127</v>
      </c>
      <c r="AA13" s="632"/>
      <c r="AB13" s="632"/>
      <c r="AC13" s="632"/>
      <c r="AD13" s="633" t="s">
        <v>
127</v>
      </c>
      <c r="AE13" s="633"/>
      <c r="AF13" s="633"/>
      <c r="AG13" s="633"/>
      <c r="AH13" s="633"/>
      <c r="AI13" s="633"/>
      <c r="AJ13" s="633"/>
      <c r="AK13" s="633"/>
      <c r="AL13" s="634" t="s">
        <v>
127</v>
      </c>
      <c r="AM13" s="635"/>
      <c r="AN13" s="635"/>
      <c r="AO13" s="636"/>
      <c r="AP13" s="626" t="s">
        <v>
249</v>
      </c>
      <c r="AQ13" s="627"/>
      <c r="AR13" s="627"/>
      <c r="AS13" s="627"/>
      <c r="AT13" s="627"/>
      <c r="AU13" s="627"/>
      <c r="AV13" s="627"/>
      <c r="AW13" s="627"/>
      <c r="AX13" s="627"/>
      <c r="AY13" s="627"/>
      <c r="AZ13" s="627"/>
      <c r="BA13" s="627"/>
      <c r="BB13" s="627"/>
      <c r="BC13" s="627"/>
      <c r="BD13" s="627"/>
      <c r="BE13" s="627"/>
      <c r="BF13" s="628"/>
      <c r="BG13" s="629">
        <v>
405474</v>
      </c>
      <c r="BH13" s="630"/>
      <c r="BI13" s="630"/>
      <c r="BJ13" s="630"/>
      <c r="BK13" s="630"/>
      <c r="BL13" s="630"/>
      <c r="BM13" s="630"/>
      <c r="BN13" s="631"/>
      <c r="BO13" s="632">
        <v>
46.4</v>
      </c>
      <c r="BP13" s="632"/>
      <c r="BQ13" s="632"/>
      <c r="BR13" s="632"/>
      <c r="BS13" s="633" t="s">
        <v>
127</v>
      </c>
      <c r="BT13" s="633"/>
      <c r="BU13" s="633"/>
      <c r="BV13" s="633"/>
      <c r="BW13" s="633"/>
      <c r="BX13" s="633"/>
      <c r="BY13" s="633"/>
      <c r="BZ13" s="633"/>
      <c r="CA13" s="633"/>
      <c r="CB13" s="637"/>
      <c r="CD13" s="644" t="s">
        <v>
250</v>
      </c>
      <c r="CE13" s="645"/>
      <c r="CF13" s="645"/>
      <c r="CG13" s="645"/>
      <c r="CH13" s="645"/>
      <c r="CI13" s="645"/>
      <c r="CJ13" s="645"/>
      <c r="CK13" s="645"/>
      <c r="CL13" s="645"/>
      <c r="CM13" s="645"/>
      <c r="CN13" s="645"/>
      <c r="CO13" s="645"/>
      <c r="CP13" s="645"/>
      <c r="CQ13" s="646"/>
      <c r="CR13" s="629">
        <v>
397082</v>
      </c>
      <c r="CS13" s="630"/>
      <c r="CT13" s="630"/>
      <c r="CU13" s="630"/>
      <c r="CV13" s="630"/>
      <c r="CW13" s="630"/>
      <c r="CX13" s="630"/>
      <c r="CY13" s="631"/>
      <c r="CZ13" s="632">
        <v>
7.7</v>
      </c>
      <c r="DA13" s="632"/>
      <c r="DB13" s="632"/>
      <c r="DC13" s="632"/>
      <c r="DD13" s="638">
        <v>
108166</v>
      </c>
      <c r="DE13" s="630"/>
      <c r="DF13" s="630"/>
      <c r="DG13" s="630"/>
      <c r="DH13" s="630"/>
      <c r="DI13" s="630"/>
      <c r="DJ13" s="630"/>
      <c r="DK13" s="630"/>
      <c r="DL13" s="630"/>
      <c r="DM13" s="630"/>
      <c r="DN13" s="630"/>
      <c r="DO13" s="630"/>
      <c r="DP13" s="631"/>
      <c r="DQ13" s="638">
        <v>
389937</v>
      </c>
      <c r="DR13" s="630"/>
      <c r="DS13" s="630"/>
      <c r="DT13" s="630"/>
      <c r="DU13" s="630"/>
      <c r="DV13" s="630"/>
      <c r="DW13" s="630"/>
      <c r="DX13" s="630"/>
      <c r="DY13" s="630"/>
      <c r="DZ13" s="630"/>
      <c r="EA13" s="630"/>
      <c r="EB13" s="630"/>
      <c r="EC13" s="639"/>
    </row>
    <row r="14" spans="2:143" ht="11.25" customHeight="1" x14ac:dyDescent="0.15">
      <c r="B14" s="626" t="s">
        <v>
251</v>
      </c>
      <c r="C14" s="627"/>
      <c r="D14" s="627"/>
      <c r="E14" s="627"/>
      <c r="F14" s="627"/>
      <c r="G14" s="627"/>
      <c r="H14" s="627"/>
      <c r="I14" s="627"/>
      <c r="J14" s="627"/>
      <c r="K14" s="627"/>
      <c r="L14" s="627"/>
      <c r="M14" s="627"/>
      <c r="N14" s="627"/>
      <c r="O14" s="627"/>
      <c r="P14" s="627"/>
      <c r="Q14" s="628"/>
      <c r="R14" s="629" t="s">
        <v>
127</v>
      </c>
      <c r="S14" s="630"/>
      <c r="T14" s="630"/>
      <c r="U14" s="630"/>
      <c r="V14" s="630"/>
      <c r="W14" s="630"/>
      <c r="X14" s="630"/>
      <c r="Y14" s="631"/>
      <c r="Z14" s="632" t="s">
        <v>
127</v>
      </c>
      <c r="AA14" s="632"/>
      <c r="AB14" s="632"/>
      <c r="AC14" s="632"/>
      <c r="AD14" s="633" t="s">
        <v>
127</v>
      </c>
      <c r="AE14" s="633"/>
      <c r="AF14" s="633"/>
      <c r="AG14" s="633"/>
      <c r="AH14" s="633"/>
      <c r="AI14" s="633"/>
      <c r="AJ14" s="633"/>
      <c r="AK14" s="633"/>
      <c r="AL14" s="634" t="s">
        <v>
127</v>
      </c>
      <c r="AM14" s="635"/>
      <c r="AN14" s="635"/>
      <c r="AO14" s="636"/>
      <c r="AP14" s="626" t="s">
        <v>
252</v>
      </c>
      <c r="AQ14" s="627"/>
      <c r="AR14" s="627"/>
      <c r="AS14" s="627"/>
      <c r="AT14" s="627"/>
      <c r="AU14" s="627"/>
      <c r="AV14" s="627"/>
      <c r="AW14" s="627"/>
      <c r="AX14" s="627"/>
      <c r="AY14" s="627"/>
      <c r="AZ14" s="627"/>
      <c r="BA14" s="627"/>
      <c r="BB14" s="627"/>
      <c r="BC14" s="627"/>
      <c r="BD14" s="627"/>
      <c r="BE14" s="627"/>
      <c r="BF14" s="628"/>
      <c r="BG14" s="629">
        <v>
38217</v>
      </c>
      <c r="BH14" s="630"/>
      <c r="BI14" s="630"/>
      <c r="BJ14" s="630"/>
      <c r="BK14" s="630"/>
      <c r="BL14" s="630"/>
      <c r="BM14" s="630"/>
      <c r="BN14" s="631"/>
      <c r="BO14" s="632">
        <v>
4.4000000000000004</v>
      </c>
      <c r="BP14" s="632"/>
      <c r="BQ14" s="632"/>
      <c r="BR14" s="632"/>
      <c r="BS14" s="633" t="s">
        <v>
127</v>
      </c>
      <c r="BT14" s="633"/>
      <c r="BU14" s="633"/>
      <c r="BV14" s="633"/>
      <c r="BW14" s="633"/>
      <c r="BX14" s="633"/>
      <c r="BY14" s="633"/>
      <c r="BZ14" s="633"/>
      <c r="CA14" s="633"/>
      <c r="CB14" s="637"/>
      <c r="CD14" s="644" t="s">
        <v>
253</v>
      </c>
      <c r="CE14" s="645"/>
      <c r="CF14" s="645"/>
      <c r="CG14" s="645"/>
      <c r="CH14" s="645"/>
      <c r="CI14" s="645"/>
      <c r="CJ14" s="645"/>
      <c r="CK14" s="645"/>
      <c r="CL14" s="645"/>
      <c r="CM14" s="645"/>
      <c r="CN14" s="645"/>
      <c r="CO14" s="645"/>
      <c r="CP14" s="645"/>
      <c r="CQ14" s="646"/>
      <c r="CR14" s="629">
        <v>
192676</v>
      </c>
      <c r="CS14" s="630"/>
      <c r="CT14" s="630"/>
      <c r="CU14" s="630"/>
      <c r="CV14" s="630"/>
      <c r="CW14" s="630"/>
      <c r="CX14" s="630"/>
      <c r="CY14" s="631"/>
      <c r="CZ14" s="632">
        <v>
3.7</v>
      </c>
      <c r="DA14" s="632"/>
      <c r="DB14" s="632"/>
      <c r="DC14" s="632"/>
      <c r="DD14" s="638">
        <v>
7543</v>
      </c>
      <c r="DE14" s="630"/>
      <c r="DF14" s="630"/>
      <c r="DG14" s="630"/>
      <c r="DH14" s="630"/>
      <c r="DI14" s="630"/>
      <c r="DJ14" s="630"/>
      <c r="DK14" s="630"/>
      <c r="DL14" s="630"/>
      <c r="DM14" s="630"/>
      <c r="DN14" s="630"/>
      <c r="DO14" s="630"/>
      <c r="DP14" s="631"/>
      <c r="DQ14" s="638">
        <v>
185321</v>
      </c>
      <c r="DR14" s="630"/>
      <c r="DS14" s="630"/>
      <c r="DT14" s="630"/>
      <c r="DU14" s="630"/>
      <c r="DV14" s="630"/>
      <c r="DW14" s="630"/>
      <c r="DX14" s="630"/>
      <c r="DY14" s="630"/>
      <c r="DZ14" s="630"/>
      <c r="EA14" s="630"/>
      <c r="EB14" s="630"/>
      <c r="EC14" s="639"/>
    </row>
    <row r="15" spans="2:143" ht="11.25" customHeight="1" x14ac:dyDescent="0.15">
      <c r="B15" s="626" t="s">
        <v>
254</v>
      </c>
      <c r="C15" s="627"/>
      <c r="D15" s="627"/>
      <c r="E15" s="627"/>
      <c r="F15" s="627"/>
      <c r="G15" s="627"/>
      <c r="H15" s="627"/>
      <c r="I15" s="627"/>
      <c r="J15" s="627"/>
      <c r="K15" s="627"/>
      <c r="L15" s="627"/>
      <c r="M15" s="627"/>
      <c r="N15" s="627"/>
      <c r="O15" s="627"/>
      <c r="P15" s="627"/>
      <c r="Q15" s="628"/>
      <c r="R15" s="629" t="s">
        <v>
127</v>
      </c>
      <c r="S15" s="630"/>
      <c r="T15" s="630"/>
      <c r="U15" s="630"/>
      <c r="V15" s="630"/>
      <c r="W15" s="630"/>
      <c r="X15" s="630"/>
      <c r="Y15" s="631"/>
      <c r="Z15" s="632" t="s">
        <v>
127</v>
      </c>
      <c r="AA15" s="632"/>
      <c r="AB15" s="632"/>
      <c r="AC15" s="632"/>
      <c r="AD15" s="633" t="s">
        <v>
127</v>
      </c>
      <c r="AE15" s="633"/>
      <c r="AF15" s="633"/>
      <c r="AG15" s="633"/>
      <c r="AH15" s="633"/>
      <c r="AI15" s="633"/>
      <c r="AJ15" s="633"/>
      <c r="AK15" s="633"/>
      <c r="AL15" s="634" t="s">
        <v>
127</v>
      </c>
      <c r="AM15" s="635"/>
      <c r="AN15" s="635"/>
      <c r="AO15" s="636"/>
      <c r="AP15" s="626" t="s">
        <v>
255</v>
      </c>
      <c r="AQ15" s="627"/>
      <c r="AR15" s="627"/>
      <c r="AS15" s="627"/>
      <c r="AT15" s="627"/>
      <c r="AU15" s="627"/>
      <c r="AV15" s="627"/>
      <c r="AW15" s="627"/>
      <c r="AX15" s="627"/>
      <c r="AY15" s="627"/>
      <c r="AZ15" s="627"/>
      <c r="BA15" s="627"/>
      <c r="BB15" s="627"/>
      <c r="BC15" s="627"/>
      <c r="BD15" s="627"/>
      <c r="BE15" s="627"/>
      <c r="BF15" s="628"/>
      <c r="BG15" s="629">
        <v>
52773</v>
      </c>
      <c r="BH15" s="630"/>
      <c r="BI15" s="630"/>
      <c r="BJ15" s="630"/>
      <c r="BK15" s="630"/>
      <c r="BL15" s="630"/>
      <c r="BM15" s="630"/>
      <c r="BN15" s="631"/>
      <c r="BO15" s="632">
        <v>
6</v>
      </c>
      <c r="BP15" s="632"/>
      <c r="BQ15" s="632"/>
      <c r="BR15" s="632"/>
      <c r="BS15" s="633" t="s">
        <v>
127</v>
      </c>
      <c r="BT15" s="633"/>
      <c r="BU15" s="633"/>
      <c r="BV15" s="633"/>
      <c r="BW15" s="633"/>
      <c r="BX15" s="633"/>
      <c r="BY15" s="633"/>
      <c r="BZ15" s="633"/>
      <c r="CA15" s="633"/>
      <c r="CB15" s="637"/>
      <c r="CD15" s="644" t="s">
        <v>
256</v>
      </c>
      <c r="CE15" s="645"/>
      <c r="CF15" s="645"/>
      <c r="CG15" s="645"/>
      <c r="CH15" s="645"/>
      <c r="CI15" s="645"/>
      <c r="CJ15" s="645"/>
      <c r="CK15" s="645"/>
      <c r="CL15" s="645"/>
      <c r="CM15" s="645"/>
      <c r="CN15" s="645"/>
      <c r="CO15" s="645"/>
      <c r="CP15" s="645"/>
      <c r="CQ15" s="646"/>
      <c r="CR15" s="629">
        <v>
479827</v>
      </c>
      <c r="CS15" s="630"/>
      <c r="CT15" s="630"/>
      <c r="CU15" s="630"/>
      <c r="CV15" s="630"/>
      <c r="CW15" s="630"/>
      <c r="CX15" s="630"/>
      <c r="CY15" s="631"/>
      <c r="CZ15" s="632">
        <v>
9.3000000000000007</v>
      </c>
      <c r="DA15" s="632"/>
      <c r="DB15" s="632"/>
      <c r="DC15" s="632"/>
      <c r="DD15" s="638">
        <v>
126463</v>
      </c>
      <c r="DE15" s="630"/>
      <c r="DF15" s="630"/>
      <c r="DG15" s="630"/>
      <c r="DH15" s="630"/>
      <c r="DI15" s="630"/>
      <c r="DJ15" s="630"/>
      <c r="DK15" s="630"/>
      <c r="DL15" s="630"/>
      <c r="DM15" s="630"/>
      <c r="DN15" s="630"/>
      <c r="DO15" s="630"/>
      <c r="DP15" s="631"/>
      <c r="DQ15" s="638">
        <v>
405849</v>
      </c>
      <c r="DR15" s="630"/>
      <c r="DS15" s="630"/>
      <c r="DT15" s="630"/>
      <c r="DU15" s="630"/>
      <c r="DV15" s="630"/>
      <c r="DW15" s="630"/>
      <c r="DX15" s="630"/>
      <c r="DY15" s="630"/>
      <c r="DZ15" s="630"/>
      <c r="EA15" s="630"/>
      <c r="EB15" s="630"/>
      <c r="EC15" s="639"/>
    </row>
    <row r="16" spans="2:143" ht="11.25" customHeight="1" x14ac:dyDescent="0.15">
      <c r="B16" s="626" t="s">
        <v>
257</v>
      </c>
      <c r="C16" s="627"/>
      <c r="D16" s="627"/>
      <c r="E16" s="627"/>
      <c r="F16" s="627"/>
      <c r="G16" s="627"/>
      <c r="H16" s="627"/>
      <c r="I16" s="627"/>
      <c r="J16" s="627"/>
      <c r="K16" s="627"/>
      <c r="L16" s="627"/>
      <c r="M16" s="627"/>
      <c r="N16" s="627"/>
      <c r="O16" s="627"/>
      <c r="P16" s="627"/>
      <c r="Q16" s="628"/>
      <c r="R16" s="629">
        <v>
8668</v>
      </c>
      <c r="S16" s="630"/>
      <c r="T16" s="630"/>
      <c r="U16" s="630"/>
      <c r="V16" s="630"/>
      <c r="W16" s="630"/>
      <c r="X16" s="630"/>
      <c r="Y16" s="631"/>
      <c r="Z16" s="632">
        <v>
0.1</v>
      </c>
      <c r="AA16" s="632"/>
      <c r="AB16" s="632"/>
      <c r="AC16" s="632"/>
      <c r="AD16" s="633">
        <v>
8668</v>
      </c>
      <c r="AE16" s="633"/>
      <c r="AF16" s="633"/>
      <c r="AG16" s="633"/>
      <c r="AH16" s="633"/>
      <c r="AI16" s="633"/>
      <c r="AJ16" s="633"/>
      <c r="AK16" s="633"/>
      <c r="AL16" s="634">
        <v>
0.3</v>
      </c>
      <c r="AM16" s="635"/>
      <c r="AN16" s="635"/>
      <c r="AO16" s="636"/>
      <c r="AP16" s="626" t="s">
        <v>
258</v>
      </c>
      <c r="AQ16" s="627"/>
      <c r="AR16" s="627"/>
      <c r="AS16" s="627"/>
      <c r="AT16" s="627"/>
      <c r="AU16" s="627"/>
      <c r="AV16" s="627"/>
      <c r="AW16" s="627"/>
      <c r="AX16" s="627"/>
      <c r="AY16" s="627"/>
      <c r="AZ16" s="627"/>
      <c r="BA16" s="627"/>
      <c r="BB16" s="627"/>
      <c r="BC16" s="627"/>
      <c r="BD16" s="627"/>
      <c r="BE16" s="627"/>
      <c r="BF16" s="628"/>
      <c r="BG16" s="629" t="s">
        <v>
127</v>
      </c>
      <c r="BH16" s="630"/>
      <c r="BI16" s="630"/>
      <c r="BJ16" s="630"/>
      <c r="BK16" s="630"/>
      <c r="BL16" s="630"/>
      <c r="BM16" s="630"/>
      <c r="BN16" s="631"/>
      <c r="BO16" s="632" t="s">
        <v>
127</v>
      </c>
      <c r="BP16" s="632"/>
      <c r="BQ16" s="632"/>
      <c r="BR16" s="632"/>
      <c r="BS16" s="633" t="s">
        <v>
127</v>
      </c>
      <c r="BT16" s="633"/>
      <c r="BU16" s="633"/>
      <c r="BV16" s="633"/>
      <c r="BW16" s="633"/>
      <c r="BX16" s="633"/>
      <c r="BY16" s="633"/>
      <c r="BZ16" s="633"/>
      <c r="CA16" s="633"/>
      <c r="CB16" s="637"/>
      <c r="CD16" s="644" t="s">
        <v>
259</v>
      </c>
      <c r="CE16" s="645"/>
      <c r="CF16" s="645"/>
      <c r="CG16" s="645"/>
      <c r="CH16" s="645"/>
      <c r="CI16" s="645"/>
      <c r="CJ16" s="645"/>
      <c r="CK16" s="645"/>
      <c r="CL16" s="645"/>
      <c r="CM16" s="645"/>
      <c r="CN16" s="645"/>
      <c r="CO16" s="645"/>
      <c r="CP16" s="645"/>
      <c r="CQ16" s="646"/>
      <c r="CR16" s="629" t="s">
        <v>
127</v>
      </c>
      <c r="CS16" s="630"/>
      <c r="CT16" s="630"/>
      <c r="CU16" s="630"/>
      <c r="CV16" s="630"/>
      <c r="CW16" s="630"/>
      <c r="CX16" s="630"/>
      <c r="CY16" s="631"/>
      <c r="CZ16" s="632" t="s">
        <v>
127</v>
      </c>
      <c r="DA16" s="632"/>
      <c r="DB16" s="632"/>
      <c r="DC16" s="632"/>
      <c r="DD16" s="638" t="s">
        <v>
127</v>
      </c>
      <c r="DE16" s="630"/>
      <c r="DF16" s="630"/>
      <c r="DG16" s="630"/>
      <c r="DH16" s="630"/>
      <c r="DI16" s="630"/>
      <c r="DJ16" s="630"/>
      <c r="DK16" s="630"/>
      <c r="DL16" s="630"/>
      <c r="DM16" s="630"/>
      <c r="DN16" s="630"/>
      <c r="DO16" s="630"/>
      <c r="DP16" s="631"/>
      <c r="DQ16" s="638" t="s">
        <v>
127</v>
      </c>
      <c r="DR16" s="630"/>
      <c r="DS16" s="630"/>
      <c r="DT16" s="630"/>
      <c r="DU16" s="630"/>
      <c r="DV16" s="630"/>
      <c r="DW16" s="630"/>
      <c r="DX16" s="630"/>
      <c r="DY16" s="630"/>
      <c r="DZ16" s="630"/>
      <c r="EA16" s="630"/>
      <c r="EB16" s="630"/>
      <c r="EC16" s="639"/>
    </row>
    <row r="17" spans="2:133" ht="11.25" customHeight="1" x14ac:dyDescent="0.15">
      <c r="B17" s="626" t="s">
        <v>
260</v>
      </c>
      <c r="C17" s="627"/>
      <c r="D17" s="627"/>
      <c r="E17" s="627"/>
      <c r="F17" s="627"/>
      <c r="G17" s="627"/>
      <c r="H17" s="627"/>
      <c r="I17" s="627"/>
      <c r="J17" s="627"/>
      <c r="K17" s="627"/>
      <c r="L17" s="627"/>
      <c r="M17" s="627"/>
      <c r="N17" s="627"/>
      <c r="O17" s="627"/>
      <c r="P17" s="627"/>
      <c r="Q17" s="628"/>
      <c r="R17" s="629">
        <v>
8825</v>
      </c>
      <c r="S17" s="630"/>
      <c r="T17" s="630"/>
      <c r="U17" s="630"/>
      <c r="V17" s="630"/>
      <c r="W17" s="630"/>
      <c r="X17" s="630"/>
      <c r="Y17" s="631"/>
      <c r="Z17" s="632">
        <v>
0.2</v>
      </c>
      <c r="AA17" s="632"/>
      <c r="AB17" s="632"/>
      <c r="AC17" s="632"/>
      <c r="AD17" s="633">
        <v>
8825</v>
      </c>
      <c r="AE17" s="633"/>
      <c r="AF17" s="633"/>
      <c r="AG17" s="633"/>
      <c r="AH17" s="633"/>
      <c r="AI17" s="633"/>
      <c r="AJ17" s="633"/>
      <c r="AK17" s="633"/>
      <c r="AL17" s="634">
        <v>
0.3</v>
      </c>
      <c r="AM17" s="635"/>
      <c r="AN17" s="635"/>
      <c r="AO17" s="636"/>
      <c r="AP17" s="626" t="s">
        <v>
261</v>
      </c>
      <c r="AQ17" s="627"/>
      <c r="AR17" s="627"/>
      <c r="AS17" s="627"/>
      <c r="AT17" s="627"/>
      <c r="AU17" s="627"/>
      <c r="AV17" s="627"/>
      <c r="AW17" s="627"/>
      <c r="AX17" s="627"/>
      <c r="AY17" s="627"/>
      <c r="AZ17" s="627"/>
      <c r="BA17" s="627"/>
      <c r="BB17" s="627"/>
      <c r="BC17" s="627"/>
      <c r="BD17" s="627"/>
      <c r="BE17" s="627"/>
      <c r="BF17" s="628"/>
      <c r="BG17" s="629" t="s">
        <v>
127</v>
      </c>
      <c r="BH17" s="630"/>
      <c r="BI17" s="630"/>
      <c r="BJ17" s="630"/>
      <c r="BK17" s="630"/>
      <c r="BL17" s="630"/>
      <c r="BM17" s="630"/>
      <c r="BN17" s="631"/>
      <c r="BO17" s="632" t="s">
        <v>
127</v>
      </c>
      <c r="BP17" s="632"/>
      <c r="BQ17" s="632"/>
      <c r="BR17" s="632"/>
      <c r="BS17" s="633" t="s">
        <v>
127</v>
      </c>
      <c r="BT17" s="633"/>
      <c r="BU17" s="633"/>
      <c r="BV17" s="633"/>
      <c r="BW17" s="633"/>
      <c r="BX17" s="633"/>
      <c r="BY17" s="633"/>
      <c r="BZ17" s="633"/>
      <c r="CA17" s="633"/>
      <c r="CB17" s="637"/>
      <c r="CD17" s="644" t="s">
        <v>
262</v>
      </c>
      <c r="CE17" s="645"/>
      <c r="CF17" s="645"/>
      <c r="CG17" s="645"/>
      <c r="CH17" s="645"/>
      <c r="CI17" s="645"/>
      <c r="CJ17" s="645"/>
      <c r="CK17" s="645"/>
      <c r="CL17" s="645"/>
      <c r="CM17" s="645"/>
      <c r="CN17" s="645"/>
      <c r="CO17" s="645"/>
      <c r="CP17" s="645"/>
      <c r="CQ17" s="646"/>
      <c r="CR17" s="629">
        <v>
327421</v>
      </c>
      <c r="CS17" s="630"/>
      <c r="CT17" s="630"/>
      <c r="CU17" s="630"/>
      <c r="CV17" s="630"/>
      <c r="CW17" s="630"/>
      <c r="CX17" s="630"/>
      <c r="CY17" s="631"/>
      <c r="CZ17" s="632">
        <v>
6.4</v>
      </c>
      <c r="DA17" s="632"/>
      <c r="DB17" s="632"/>
      <c r="DC17" s="632"/>
      <c r="DD17" s="638" t="s">
        <v>
127</v>
      </c>
      <c r="DE17" s="630"/>
      <c r="DF17" s="630"/>
      <c r="DG17" s="630"/>
      <c r="DH17" s="630"/>
      <c r="DI17" s="630"/>
      <c r="DJ17" s="630"/>
      <c r="DK17" s="630"/>
      <c r="DL17" s="630"/>
      <c r="DM17" s="630"/>
      <c r="DN17" s="630"/>
      <c r="DO17" s="630"/>
      <c r="DP17" s="631"/>
      <c r="DQ17" s="638">
        <v>
321891</v>
      </c>
      <c r="DR17" s="630"/>
      <c r="DS17" s="630"/>
      <c r="DT17" s="630"/>
      <c r="DU17" s="630"/>
      <c r="DV17" s="630"/>
      <c r="DW17" s="630"/>
      <c r="DX17" s="630"/>
      <c r="DY17" s="630"/>
      <c r="DZ17" s="630"/>
      <c r="EA17" s="630"/>
      <c r="EB17" s="630"/>
      <c r="EC17" s="639"/>
    </row>
    <row r="18" spans="2:133" ht="11.25" customHeight="1" x14ac:dyDescent="0.15">
      <c r="B18" s="626" t="s">
        <v>
263</v>
      </c>
      <c r="C18" s="627"/>
      <c r="D18" s="627"/>
      <c r="E18" s="627"/>
      <c r="F18" s="627"/>
      <c r="G18" s="627"/>
      <c r="H18" s="627"/>
      <c r="I18" s="627"/>
      <c r="J18" s="627"/>
      <c r="K18" s="627"/>
      <c r="L18" s="627"/>
      <c r="M18" s="627"/>
      <c r="N18" s="627"/>
      <c r="O18" s="627"/>
      <c r="P18" s="627"/>
      <c r="Q18" s="628"/>
      <c r="R18" s="629">
        <v>
15901</v>
      </c>
      <c r="S18" s="630"/>
      <c r="T18" s="630"/>
      <c r="U18" s="630"/>
      <c r="V18" s="630"/>
      <c r="W18" s="630"/>
      <c r="X18" s="630"/>
      <c r="Y18" s="631"/>
      <c r="Z18" s="632">
        <v>
0.3</v>
      </c>
      <c r="AA18" s="632"/>
      <c r="AB18" s="632"/>
      <c r="AC18" s="632"/>
      <c r="AD18" s="633">
        <v>
15901</v>
      </c>
      <c r="AE18" s="633"/>
      <c r="AF18" s="633"/>
      <c r="AG18" s="633"/>
      <c r="AH18" s="633"/>
      <c r="AI18" s="633"/>
      <c r="AJ18" s="633"/>
      <c r="AK18" s="633"/>
      <c r="AL18" s="634">
        <v>
0.5</v>
      </c>
      <c r="AM18" s="635"/>
      <c r="AN18" s="635"/>
      <c r="AO18" s="636"/>
      <c r="AP18" s="626" t="s">
        <v>
264</v>
      </c>
      <c r="AQ18" s="627"/>
      <c r="AR18" s="627"/>
      <c r="AS18" s="627"/>
      <c r="AT18" s="627"/>
      <c r="AU18" s="627"/>
      <c r="AV18" s="627"/>
      <c r="AW18" s="627"/>
      <c r="AX18" s="627"/>
      <c r="AY18" s="627"/>
      <c r="AZ18" s="627"/>
      <c r="BA18" s="627"/>
      <c r="BB18" s="627"/>
      <c r="BC18" s="627"/>
      <c r="BD18" s="627"/>
      <c r="BE18" s="627"/>
      <c r="BF18" s="628"/>
      <c r="BG18" s="629" t="s">
        <v>
127</v>
      </c>
      <c r="BH18" s="630"/>
      <c r="BI18" s="630"/>
      <c r="BJ18" s="630"/>
      <c r="BK18" s="630"/>
      <c r="BL18" s="630"/>
      <c r="BM18" s="630"/>
      <c r="BN18" s="631"/>
      <c r="BO18" s="632" t="s">
        <v>
127</v>
      </c>
      <c r="BP18" s="632"/>
      <c r="BQ18" s="632"/>
      <c r="BR18" s="632"/>
      <c r="BS18" s="633" t="s">
        <v>
127</v>
      </c>
      <c r="BT18" s="633"/>
      <c r="BU18" s="633"/>
      <c r="BV18" s="633"/>
      <c r="BW18" s="633"/>
      <c r="BX18" s="633"/>
      <c r="BY18" s="633"/>
      <c r="BZ18" s="633"/>
      <c r="CA18" s="633"/>
      <c r="CB18" s="637"/>
      <c r="CD18" s="644" t="s">
        <v>
265</v>
      </c>
      <c r="CE18" s="645"/>
      <c r="CF18" s="645"/>
      <c r="CG18" s="645"/>
      <c r="CH18" s="645"/>
      <c r="CI18" s="645"/>
      <c r="CJ18" s="645"/>
      <c r="CK18" s="645"/>
      <c r="CL18" s="645"/>
      <c r="CM18" s="645"/>
      <c r="CN18" s="645"/>
      <c r="CO18" s="645"/>
      <c r="CP18" s="645"/>
      <c r="CQ18" s="646"/>
      <c r="CR18" s="629" t="s">
        <v>
127</v>
      </c>
      <c r="CS18" s="630"/>
      <c r="CT18" s="630"/>
      <c r="CU18" s="630"/>
      <c r="CV18" s="630"/>
      <c r="CW18" s="630"/>
      <c r="CX18" s="630"/>
      <c r="CY18" s="631"/>
      <c r="CZ18" s="632" t="s">
        <v>
127</v>
      </c>
      <c r="DA18" s="632"/>
      <c r="DB18" s="632"/>
      <c r="DC18" s="632"/>
      <c r="DD18" s="638" t="s">
        <v>
127</v>
      </c>
      <c r="DE18" s="630"/>
      <c r="DF18" s="630"/>
      <c r="DG18" s="630"/>
      <c r="DH18" s="630"/>
      <c r="DI18" s="630"/>
      <c r="DJ18" s="630"/>
      <c r="DK18" s="630"/>
      <c r="DL18" s="630"/>
      <c r="DM18" s="630"/>
      <c r="DN18" s="630"/>
      <c r="DO18" s="630"/>
      <c r="DP18" s="631"/>
      <c r="DQ18" s="638" t="s">
        <v>
127</v>
      </c>
      <c r="DR18" s="630"/>
      <c r="DS18" s="630"/>
      <c r="DT18" s="630"/>
      <c r="DU18" s="630"/>
      <c r="DV18" s="630"/>
      <c r="DW18" s="630"/>
      <c r="DX18" s="630"/>
      <c r="DY18" s="630"/>
      <c r="DZ18" s="630"/>
      <c r="EA18" s="630"/>
      <c r="EB18" s="630"/>
      <c r="EC18" s="639"/>
    </row>
    <row r="19" spans="2:133" ht="11.25" customHeight="1" x14ac:dyDescent="0.15">
      <c r="B19" s="626" t="s">
        <v>
266</v>
      </c>
      <c r="C19" s="627"/>
      <c r="D19" s="627"/>
      <c r="E19" s="627"/>
      <c r="F19" s="627"/>
      <c r="G19" s="627"/>
      <c r="H19" s="627"/>
      <c r="I19" s="627"/>
      <c r="J19" s="627"/>
      <c r="K19" s="627"/>
      <c r="L19" s="627"/>
      <c r="M19" s="627"/>
      <c r="N19" s="627"/>
      <c r="O19" s="627"/>
      <c r="P19" s="627"/>
      <c r="Q19" s="628"/>
      <c r="R19" s="629">
        <v>
3405</v>
      </c>
      <c r="S19" s="630"/>
      <c r="T19" s="630"/>
      <c r="U19" s="630"/>
      <c r="V19" s="630"/>
      <c r="W19" s="630"/>
      <c r="X19" s="630"/>
      <c r="Y19" s="631"/>
      <c r="Z19" s="632">
        <v>
0.1</v>
      </c>
      <c r="AA19" s="632"/>
      <c r="AB19" s="632"/>
      <c r="AC19" s="632"/>
      <c r="AD19" s="633">
        <v>
3405</v>
      </c>
      <c r="AE19" s="633"/>
      <c r="AF19" s="633"/>
      <c r="AG19" s="633"/>
      <c r="AH19" s="633"/>
      <c r="AI19" s="633"/>
      <c r="AJ19" s="633"/>
      <c r="AK19" s="633"/>
      <c r="AL19" s="634">
        <v>
0.1</v>
      </c>
      <c r="AM19" s="635"/>
      <c r="AN19" s="635"/>
      <c r="AO19" s="636"/>
      <c r="AP19" s="626" t="s">
        <v>
267</v>
      </c>
      <c r="AQ19" s="627"/>
      <c r="AR19" s="627"/>
      <c r="AS19" s="627"/>
      <c r="AT19" s="627"/>
      <c r="AU19" s="627"/>
      <c r="AV19" s="627"/>
      <c r="AW19" s="627"/>
      <c r="AX19" s="627"/>
      <c r="AY19" s="627"/>
      <c r="AZ19" s="627"/>
      <c r="BA19" s="627"/>
      <c r="BB19" s="627"/>
      <c r="BC19" s="627"/>
      <c r="BD19" s="627"/>
      <c r="BE19" s="627"/>
      <c r="BF19" s="628"/>
      <c r="BG19" s="629" t="s">
        <v>
127</v>
      </c>
      <c r="BH19" s="630"/>
      <c r="BI19" s="630"/>
      <c r="BJ19" s="630"/>
      <c r="BK19" s="630"/>
      <c r="BL19" s="630"/>
      <c r="BM19" s="630"/>
      <c r="BN19" s="631"/>
      <c r="BO19" s="632" t="s">
        <v>
127</v>
      </c>
      <c r="BP19" s="632"/>
      <c r="BQ19" s="632"/>
      <c r="BR19" s="632"/>
      <c r="BS19" s="633" t="s">
        <v>
127</v>
      </c>
      <c r="BT19" s="633"/>
      <c r="BU19" s="633"/>
      <c r="BV19" s="633"/>
      <c r="BW19" s="633"/>
      <c r="BX19" s="633"/>
      <c r="BY19" s="633"/>
      <c r="BZ19" s="633"/>
      <c r="CA19" s="633"/>
      <c r="CB19" s="637"/>
      <c r="CD19" s="644" t="s">
        <v>
268</v>
      </c>
      <c r="CE19" s="645"/>
      <c r="CF19" s="645"/>
      <c r="CG19" s="645"/>
      <c r="CH19" s="645"/>
      <c r="CI19" s="645"/>
      <c r="CJ19" s="645"/>
      <c r="CK19" s="645"/>
      <c r="CL19" s="645"/>
      <c r="CM19" s="645"/>
      <c r="CN19" s="645"/>
      <c r="CO19" s="645"/>
      <c r="CP19" s="645"/>
      <c r="CQ19" s="646"/>
      <c r="CR19" s="629" t="s">
        <v>
127</v>
      </c>
      <c r="CS19" s="630"/>
      <c r="CT19" s="630"/>
      <c r="CU19" s="630"/>
      <c r="CV19" s="630"/>
      <c r="CW19" s="630"/>
      <c r="CX19" s="630"/>
      <c r="CY19" s="631"/>
      <c r="CZ19" s="632" t="s">
        <v>
127</v>
      </c>
      <c r="DA19" s="632"/>
      <c r="DB19" s="632"/>
      <c r="DC19" s="632"/>
      <c r="DD19" s="638" t="s">
        <v>
127</v>
      </c>
      <c r="DE19" s="630"/>
      <c r="DF19" s="630"/>
      <c r="DG19" s="630"/>
      <c r="DH19" s="630"/>
      <c r="DI19" s="630"/>
      <c r="DJ19" s="630"/>
      <c r="DK19" s="630"/>
      <c r="DL19" s="630"/>
      <c r="DM19" s="630"/>
      <c r="DN19" s="630"/>
      <c r="DO19" s="630"/>
      <c r="DP19" s="631"/>
      <c r="DQ19" s="638" t="s">
        <v>
127</v>
      </c>
      <c r="DR19" s="630"/>
      <c r="DS19" s="630"/>
      <c r="DT19" s="630"/>
      <c r="DU19" s="630"/>
      <c r="DV19" s="630"/>
      <c r="DW19" s="630"/>
      <c r="DX19" s="630"/>
      <c r="DY19" s="630"/>
      <c r="DZ19" s="630"/>
      <c r="EA19" s="630"/>
      <c r="EB19" s="630"/>
      <c r="EC19" s="639"/>
    </row>
    <row r="20" spans="2:133" ht="11.25" customHeight="1" x14ac:dyDescent="0.15">
      <c r="B20" s="626" t="s">
        <v>
269</v>
      </c>
      <c r="C20" s="627"/>
      <c r="D20" s="627"/>
      <c r="E20" s="627"/>
      <c r="F20" s="627"/>
      <c r="G20" s="627"/>
      <c r="H20" s="627"/>
      <c r="I20" s="627"/>
      <c r="J20" s="627"/>
      <c r="K20" s="627"/>
      <c r="L20" s="627"/>
      <c r="M20" s="627"/>
      <c r="N20" s="627"/>
      <c r="O20" s="627"/>
      <c r="P20" s="627"/>
      <c r="Q20" s="628"/>
      <c r="R20" s="629">
        <v>
2587</v>
      </c>
      <c r="S20" s="630"/>
      <c r="T20" s="630"/>
      <c r="U20" s="630"/>
      <c r="V20" s="630"/>
      <c r="W20" s="630"/>
      <c r="X20" s="630"/>
      <c r="Y20" s="631"/>
      <c r="Z20" s="632">
        <v>
0</v>
      </c>
      <c r="AA20" s="632"/>
      <c r="AB20" s="632"/>
      <c r="AC20" s="632"/>
      <c r="AD20" s="633">
        <v>
2587</v>
      </c>
      <c r="AE20" s="633"/>
      <c r="AF20" s="633"/>
      <c r="AG20" s="633"/>
      <c r="AH20" s="633"/>
      <c r="AI20" s="633"/>
      <c r="AJ20" s="633"/>
      <c r="AK20" s="633"/>
      <c r="AL20" s="634">
        <v>
0.1</v>
      </c>
      <c r="AM20" s="635"/>
      <c r="AN20" s="635"/>
      <c r="AO20" s="636"/>
      <c r="AP20" s="626" t="s">
        <v>
270</v>
      </c>
      <c r="AQ20" s="627"/>
      <c r="AR20" s="627"/>
      <c r="AS20" s="627"/>
      <c r="AT20" s="627"/>
      <c r="AU20" s="627"/>
      <c r="AV20" s="627"/>
      <c r="AW20" s="627"/>
      <c r="AX20" s="627"/>
      <c r="AY20" s="627"/>
      <c r="AZ20" s="627"/>
      <c r="BA20" s="627"/>
      <c r="BB20" s="627"/>
      <c r="BC20" s="627"/>
      <c r="BD20" s="627"/>
      <c r="BE20" s="627"/>
      <c r="BF20" s="628"/>
      <c r="BG20" s="629" t="s">
        <v>
127</v>
      </c>
      <c r="BH20" s="630"/>
      <c r="BI20" s="630"/>
      <c r="BJ20" s="630"/>
      <c r="BK20" s="630"/>
      <c r="BL20" s="630"/>
      <c r="BM20" s="630"/>
      <c r="BN20" s="631"/>
      <c r="BO20" s="632" t="s">
        <v>
127</v>
      </c>
      <c r="BP20" s="632"/>
      <c r="BQ20" s="632"/>
      <c r="BR20" s="632"/>
      <c r="BS20" s="633" t="s">
        <v>
127</v>
      </c>
      <c r="BT20" s="633"/>
      <c r="BU20" s="633"/>
      <c r="BV20" s="633"/>
      <c r="BW20" s="633"/>
      <c r="BX20" s="633"/>
      <c r="BY20" s="633"/>
      <c r="BZ20" s="633"/>
      <c r="CA20" s="633"/>
      <c r="CB20" s="637"/>
      <c r="CD20" s="644" t="s">
        <v>
271</v>
      </c>
      <c r="CE20" s="645"/>
      <c r="CF20" s="645"/>
      <c r="CG20" s="645"/>
      <c r="CH20" s="645"/>
      <c r="CI20" s="645"/>
      <c r="CJ20" s="645"/>
      <c r="CK20" s="645"/>
      <c r="CL20" s="645"/>
      <c r="CM20" s="645"/>
      <c r="CN20" s="645"/>
      <c r="CO20" s="645"/>
      <c r="CP20" s="645"/>
      <c r="CQ20" s="646"/>
      <c r="CR20" s="629">
        <v>
5147937</v>
      </c>
      <c r="CS20" s="630"/>
      <c r="CT20" s="630"/>
      <c r="CU20" s="630"/>
      <c r="CV20" s="630"/>
      <c r="CW20" s="630"/>
      <c r="CX20" s="630"/>
      <c r="CY20" s="631"/>
      <c r="CZ20" s="632">
        <v>
100</v>
      </c>
      <c r="DA20" s="632"/>
      <c r="DB20" s="632"/>
      <c r="DC20" s="632"/>
      <c r="DD20" s="638">
        <v>
551810</v>
      </c>
      <c r="DE20" s="630"/>
      <c r="DF20" s="630"/>
      <c r="DG20" s="630"/>
      <c r="DH20" s="630"/>
      <c r="DI20" s="630"/>
      <c r="DJ20" s="630"/>
      <c r="DK20" s="630"/>
      <c r="DL20" s="630"/>
      <c r="DM20" s="630"/>
      <c r="DN20" s="630"/>
      <c r="DO20" s="630"/>
      <c r="DP20" s="631"/>
      <c r="DQ20" s="638">
        <v>
3913357</v>
      </c>
      <c r="DR20" s="630"/>
      <c r="DS20" s="630"/>
      <c r="DT20" s="630"/>
      <c r="DU20" s="630"/>
      <c r="DV20" s="630"/>
      <c r="DW20" s="630"/>
      <c r="DX20" s="630"/>
      <c r="DY20" s="630"/>
      <c r="DZ20" s="630"/>
      <c r="EA20" s="630"/>
      <c r="EB20" s="630"/>
      <c r="EC20" s="639"/>
    </row>
    <row r="21" spans="2:133" ht="11.25" customHeight="1" x14ac:dyDescent="0.15">
      <c r="B21" s="626" t="s">
        <v>
272</v>
      </c>
      <c r="C21" s="627"/>
      <c r="D21" s="627"/>
      <c r="E21" s="627"/>
      <c r="F21" s="627"/>
      <c r="G21" s="627"/>
      <c r="H21" s="627"/>
      <c r="I21" s="627"/>
      <c r="J21" s="627"/>
      <c r="K21" s="627"/>
      <c r="L21" s="627"/>
      <c r="M21" s="627"/>
      <c r="N21" s="627"/>
      <c r="O21" s="627"/>
      <c r="P21" s="627"/>
      <c r="Q21" s="628"/>
      <c r="R21" s="629">
        <v>
389</v>
      </c>
      <c r="S21" s="630"/>
      <c r="T21" s="630"/>
      <c r="U21" s="630"/>
      <c r="V21" s="630"/>
      <c r="W21" s="630"/>
      <c r="X21" s="630"/>
      <c r="Y21" s="631"/>
      <c r="Z21" s="632">
        <v>
0</v>
      </c>
      <c r="AA21" s="632"/>
      <c r="AB21" s="632"/>
      <c r="AC21" s="632"/>
      <c r="AD21" s="633">
        <v>
389</v>
      </c>
      <c r="AE21" s="633"/>
      <c r="AF21" s="633"/>
      <c r="AG21" s="633"/>
      <c r="AH21" s="633"/>
      <c r="AI21" s="633"/>
      <c r="AJ21" s="633"/>
      <c r="AK21" s="633"/>
      <c r="AL21" s="634">
        <v>
0</v>
      </c>
      <c r="AM21" s="635"/>
      <c r="AN21" s="635"/>
      <c r="AO21" s="636"/>
      <c r="AP21" s="648" t="s">
        <v>
273</v>
      </c>
      <c r="AQ21" s="649"/>
      <c r="AR21" s="649"/>
      <c r="AS21" s="649"/>
      <c r="AT21" s="649"/>
      <c r="AU21" s="649"/>
      <c r="AV21" s="649"/>
      <c r="AW21" s="649"/>
      <c r="AX21" s="649"/>
      <c r="AY21" s="649"/>
      <c r="AZ21" s="649"/>
      <c r="BA21" s="649"/>
      <c r="BB21" s="649"/>
      <c r="BC21" s="649"/>
      <c r="BD21" s="649"/>
      <c r="BE21" s="649"/>
      <c r="BF21" s="650"/>
      <c r="BG21" s="629" t="s">
        <v>
127</v>
      </c>
      <c r="BH21" s="630"/>
      <c r="BI21" s="630"/>
      <c r="BJ21" s="630"/>
      <c r="BK21" s="630"/>
      <c r="BL21" s="630"/>
      <c r="BM21" s="630"/>
      <c r="BN21" s="631"/>
      <c r="BO21" s="632" t="s">
        <v>
127</v>
      </c>
      <c r="BP21" s="632"/>
      <c r="BQ21" s="632"/>
      <c r="BR21" s="632"/>
      <c r="BS21" s="633" t="s">
        <v>
127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
274</v>
      </c>
      <c r="C22" s="668"/>
      <c r="D22" s="668"/>
      <c r="E22" s="668"/>
      <c r="F22" s="668"/>
      <c r="G22" s="668"/>
      <c r="H22" s="668"/>
      <c r="I22" s="668"/>
      <c r="J22" s="668"/>
      <c r="K22" s="668"/>
      <c r="L22" s="668"/>
      <c r="M22" s="668"/>
      <c r="N22" s="668"/>
      <c r="O22" s="668"/>
      <c r="P22" s="668"/>
      <c r="Q22" s="669"/>
      <c r="R22" s="629">
        <v>
9520</v>
      </c>
      <c r="S22" s="630"/>
      <c r="T22" s="630"/>
      <c r="U22" s="630"/>
      <c r="V22" s="630"/>
      <c r="W22" s="630"/>
      <c r="X22" s="630"/>
      <c r="Y22" s="631"/>
      <c r="Z22" s="632">
        <v>
0.2</v>
      </c>
      <c r="AA22" s="632"/>
      <c r="AB22" s="632"/>
      <c r="AC22" s="632"/>
      <c r="AD22" s="633">
        <v>
9520</v>
      </c>
      <c r="AE22" s="633"/>
      <c r="AF22" s="633"/>
      <c r="AG22" s="633"/>
      <c r="AH22" s="633"/>
      <c r="AI22" s="633"/>
      <c r="AJ22" s="633"/>
      <c r="AK22" s="633"/>
      <c r="AL22" s="634">
        <v>
0.30000001192092896</v>
      </c>
      <c r="AM22" s="635"/>
      <c r="AN22" s="635"/>
      <c r="AO22" s="636"/>
      <c r="AP22" s="648" t="s">
        <v>
275</v>
      </c>
      <c r="AQ22" s="649"/>
      <c r="AR22" s="649"/>
      <c r="AS22" s="649"/>
      <c r="AT22" s="649"/>
      <c r="AU22" s="649"/>
      <c r="AV22" s="649"/>
      <c r="AW22" s="649"/>
      <c r="AX22" s="649"/>
      <c r="AY22" s="649"/>
      <c r="AZ22" s="649"/>
      <c r="BA22" s="649"/>
      <c r="BB22" s="649"/>
      <c r="BC22" s="649"/>
      <c r="BD22" s="649"/>
      <c r="BE22" s="649"/>
      <c r="BF22" s="650"/>
      <c r="BG22" s="629" t="s">
        <v>
127</v>
      </c>
      <c r="BH22" s="630"/>
      <c r="BI22" s="630"/>
      <c r="BJ22" s="630"/>
      <c r="BK22" s="630"/>
      <c r="BL22" s="630"/>
      <c r="BM22" s="630"/>
      <c r="BN22" s="631"/>
      <c r="BO22" s="632" t="s">
        <v>
127</v>
      </c>
      <c r="BP22" s="632"/>
      <c r="BQ22" s="632"/>
      <c r="BR22" s="632"/>
      <c r="BS22" s="633" t="s">
        <v>
127</v>
      </c>
      <c r="BT22" s="633"/>
      <c r="BU22" s="633"/>
      <c r="BV22" s="633"/>
      <c r="BW22" s="633"/>
      <c r="BX22" s="633"/>
      <c r="BY22" s="633"/>
      <c r="BZ22" s="633"/>
      <c r="CA22" s="633"/>
      <c r="CB22" s="637"/>
      <c r="CD22" s="611" t="s">
        <v>
276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
277</v>
      </c>
      <c r="C23" s="627"/>
      <c r="D23" s="627"/>
      <c r="E23" s="627"/>
      <c r="F23" s="627"/>
      <c r="G23" s="627"/>
      <c r="H23" s="627"/>
      <c r="I23" s="627"/>
      <c r="J23" s="627"/>
      <c r="K23" s="627"/>
      <c r="L23" s="627"/>
      <c r="M23" s="627"/>
      <c r="N23" s="627"/>
      <c r="O23" s="627"/>
      <c r="P23" s="627"/>
      <c r="Q23" s="628"/>
      <c r="R23" s="629">
        <v>
2134873</v>
      </c>
      <c r="S23" s="630"/>
      <c r="T23" s="630"/>
      <c r="U23" s="630"/>
      <c r="V23" s="630"/>
      <c r="W23" s="630"/>
      <c r="X23" s="630"/>
      <c r="Y23" s="631"/>
      <c r="Z23" s="632">
        <v>
36.9</v>
      </c>
      <c r="AA23" s="632"/>
      <c r="AB23" s="632"/>
      <c r="AC23" s="632"/>
      <c r="AD23" s="633">
        <v>
2018258</v>
      </c>
      <c r="AE23" s="633"/>
      <c r="AF23" s="633"/>
      <c r="AG23" s="633"/>
      <c r="AH23" s="633"/>
      <c r="AI23" s="633"/>
      <c r="AJ23" s="633"/>
      <c r="AK23" s="633"/>
      <c r="AL23" s="634">
        <v>
62</v>
      </c>
      <c r="AM23" s="635"/>
      <c r="AN23" s="635"/>
      <c r="AO23" s="636"/>
      <c r="AP23" s="648" t="s">
        <v>
278</v>
      </c>
      <c r="AQ23" s="649"/>
      <c r="AR23" s="649"/>
      <c r="AS23" s="649"/>
      <c r="AT23" s="649"/>
      <c r="AU23" s="649"/>
      <c r="AV23" s="649"/>
      <c r="AW23" s="649"/>
      <c r="AX23" s="649"/>
      <c r="AY23" s="649"/>
      <c r="AZ23" s="649"/>
      <c r="BA23" s="649"/>
      <c r="BB23" s="649"/>
      <c r="BC23" s="649"/>
      <c r="BD23" s="649"/>
      <c r="BE23" s="649"/>
      <c r="BF23" s="650"/>
      <c r="BG23" s="629" t="s">
        <v>
127</v>
      </c>
      <c r="BH23" s="630"/>
      <c r="BI23" s="630"/>
      <c r="BJ23" s="630"/>
      <c r="BK23" s="630"/>
      <c r="BL23" s="630"/>
      <c r="BM23" s="630"/>
      <c r="BN23" s="631"/>
      <c r="BO23" s="632" t="s">
        <v>
127</v>
      </c>
      <c r="BP23" s="632"/>
      <c r="BQ23" s="632"/>
      <c r="BR23" s="632"/>
      <c r="BS23" s="633" t="s">
        <v>
127</v>
      </c>
      <c r="BT23" s="633"/>
      <c r="BU23" s="633"/>
      <c r="BV23" s="633"/>
      <c r="BW23" s="633"/>
      <c r="BX23" s="633"/>
      <c r="BY23" s="633"/>
      <c r="BZ23" s="633"/>
      <c r="CA23" s="633"/>
      <c r="CB23" s="637"/>
      <c r="CD23" s="611" t="s">
        <v>
218</v>
      </c>
      <c r="CE23" s="612"/>
      <c r="CF23" s="612"/>
      <c r="CG23" s="612"/>
      <c r="CH23" s="612"/>
      <c r="CI23" s="612"/>
      <c r="CJ23" s="612"/>
      <c r="CK23" s="612"/>
      <c r="CL23" s="612"/>
      <c r="CM23" s="612"/>
      <c r="CN23" s="612"/>
      <c r="CO23" s="612"/>
      <c r="CP23" s="612"/>
      <c r="CQ23" s="613"/>
      <c r="CR23" s="611" t="s">
        <v>
279</v>
      </c>
      <c r="CS23" s="612"/>
      <c r="CT23" s="612"/>
      <c r="CU23" s="612"/>
      <c r="CV23" s="612"/>
      <c r="CW23" s="612"/>
      <c r="CX23" s="612"/>
      <c r="CY23" s="613"/>
      <c r="CZ23" s="611" t="s">
        <v>
280</v>
      </c>
      <c r="DA23" s="612"/>
      <c r="DB23" s="612"/>
      <c r="DC23" s="613"/>
      <c r="DD23" s="611" t="s">
        <v>
281</v>
      </c>
      <c r="DE23" s="612"/>
      <c r="DF23" s="612"/>
      <c r="DG23" s="612"/>
      <c r="DH23" s="612"/>
      <c r="DI23" s="612"/>
      <c r="DJ23" s="612"/>
      <c r="DK23" s="613"/>
      <c r="DL23" s="660" t="s">
        <v>
282</v>
      </c>
      <c r="DM23" s="661"/>
      <c r="DN23" s="661"/>
      <c r="DO23" s="661"/>
      <c r="DP23" s="661"/>
      <c r="DQ23" s="661"/>
      <c r="DR23" s="661"/>
      <c r="DS23" s="661"/>
      <c r="DT23" s="661"/>
      <c r="DU23" s="661"/>
      <c r="DV23" s="662"/>
      <c r="DW23" s="611" t="s">
        <v>
283</v>
      </c>
      <c r="DX23" s="612"/>
      <c r="DY23" s="612"/>
      <c r="DZ23" s="612"/>
      <c r="EA23" s="612"/>
      <c r="EB23" s="612"/>
      <c r="EC23" s="613"/>
    </row>
    <row r="24" spans="2:133" ht="11.25" customHeight="1" x14ac:dyDescent="0.15">
      <c r="B24" s="626" t="s">
        <v>
284</v>
      </c>
      <c r="C24" s="627"/>
      <c r="D24" s="627"/>
      <c r="E24" s="627"/>
      <c r="F24" s="627"/>
      <c r="G24" s="627"/>
      <c r="H24" s="627"/>
      <c r="I24" s="627"/>
      <c r="J24" s="627"/>
      <c r="K24" s="627"/>
      <c r="L24" s="627"/>
      <c r="M24" s="627"/>
      <c r="N24" s="627"/>
      <c r="O24" s="627"/>
      <c r="P24" s="627"/>
      <c r="Q24" s="628"/>
      <c r="R24" s="629">
        <v>
2018258</v>
      </c>
      <c r="S24" s="630"/>
      <c r="T24" s="630"/>
      <c r="U24" s="630"/>
      <c r="V24" s="630"/>
      <c r="W24" s="630"/>
      <c r="X24" s="630"/>
      <c r="Y24" s="631"/>
      <c r="Z24" s="632">
        <v>
34.799999999999997</v>
      </c>
      <c r="AA24" s="632"/>
      <c r="AB24" s="632"/>
      <c r="AC24" s="632"/>
      <c r="AD24" s="633">
        <v>
2018258</v>
      </c>
      <c r="AE24" s="633"/>
      <c r="AF24" s="633"/>
      <c r="AG24" s="633"/>
      <c r="AH24" s="633"/>
      <c r="AI24" s="633"/>
      <c r="AJ24" s="633"/>
      <c r="AK24" s="633"/>
      <c r="AL24" s="634">
        <v>
62</v>
      </c>
      <c r="AM24" s="635"/>
      <c r="AN24" s="635"/>
      <c r="AO24" s="636"/>
      <c r="AP24" s="648" t="s">
        <v>
285</v>
      </c>
      <c r="AQ24" s="649"/>
      <c r="AR24" s="649"/>
      <c r="AS24" s="649"/>
      <c r="AT24" s="649"/>
      <c r="AU24" s="649"/>
      <c r="AV24" s="649"/>
      <c r="AW24" s="649"/>
      <c r="AX24" s="649"/>
      <c r="AY24" s="649"/>
      <c r="AZ24" s="649"/>
      <c r="BA24" s="649"/>
      <c r="BB24" s="649"/>
      <c r="BC24" s="649"/>
      <c r="BD24" s="649"/>
      <c r="BE24" s="649"/>
      <c r="BF24" s="650"/>
      <c r="BG24" s="629" t="s">
        <v>
127</v>
      </c>
      <c r="BH24" s="630"/>
      <c r="BI24" s="630"/>
      <c r="BJ24" s="630"/>
      <c r="BK24" s="630"/>
      <c r="BL24" s="630"/>
      <c r="BM24" s="630"/>
      <c r="BN24" s="631"/>
      <c r="BO24" s="632" t="s">
        <v>
127</v>
      </c>
      <c r="BP24" s="632"/>
      <c r="BQ24" s="632"/>
      <c r="BR24" s="632"/>
      <c r="BS24" s="633" t="s">
        <v>
127</v>
      </c>
      <c r="BT24" s="633"/>
      <c r="BU24" s="633"/>
      <c r="BV24" s="633"/>
      <c r="BW24" s="633"/>
      <c r="BX24" s="633"/>
      <c r="BY24" s="633"/>
      <c r="BZ24" s="633"/>
      <c r="CA24" s="633"/>
      <c r="CB24" s="637"/>
      <c r="CD24" s="640" t="s">
        <v>
286</v>
      </c>
      <c r="CE24" s="641"/>
      <c r="CF24" s="641"/>
      <c r="CG24" s="641"/>
      <c r="CH24" s="641"/>
      <c r="CI24" s="641"/>
      <c r="CJ24" s="641"/>
      <c r="CK24" s="641"/>
      <c r="CL24" s="641"/>
      <c r="CM24" s="641"/>
      <c r="CN24" s="641"/>
      <c r="CO24" s="641"/>
      <c r="CP24" s="641"/>
      <c r="CQ24" s="642"/>
      <c r="CR24" s="618">
        <v>
1894180</v>
      </c>
      <c r="CS24" s="619"/>
      <c r="CT24" s="619"/>
      <c r="CU24" s="619"/>
      <c r="CV24" s="619"/>
      <c r="CW24" s="619"/>
      <c r="CX24" s="619"/>
      <c r="CY24" s="620"/>
      <c r="CZ24" s="623">
        <v>
36.799999999999997</v>
      </c>
      <c r="DA24" s="624"/>
      <c r="DB24" s="624"/>
      <c r="DC24" s="643"/>
      <c r="DD24" s="670">
        <v>
1358571</v>
      </c>
      <c r="DE24" s="619"/>
      <c r="DF24" s="619"/>
      <c r="DG24" s="619"/>
      <c r="DH24" s="619"/>
      <c r="DI24" s="619"/>
      <c r="DJ24" s="619"/>
      <c r="DK24" s="620"/>
      <c r="DL24" s="670">
        <v>
1347216</v>
      </c>
      <c r="DM24" s="619"/>
      <c r="DN24" s="619"/>
      <c r="DO24" s="619"/>
      <c r="DP24" s="619"/>
      <c r="DQ24" s="619"/>
      <c r="DR24" s="619"/>
      <c r="DS24" s="619"/>
      <c r="DT24" s="619"/>
      <c r="DU24" s="619"/>
      <c r="DV24" s="620"/>
      <c r="DW24" s="623">
        <v>
39.6</v>
      </c>
      <c r="DX24" s="624"/>
      <c r="DY24" s="624"/>
      <c r="DZ24" s="624"/>
      <c r="EA24" s="624"/>
      <c r="EB24" s="624"/>
      <c r="EC24" s="625"/>
    </row>
    <row r="25" spans="2:133" ht="11.25" customHeight="1" x14ac:dyDescent="0.15">
      <c r="B25" s="626" t="s">
        <v>
287</v>
      </c>
      <c r="C25" s="627"/>
      <c r="D25" s="627"/>
      <c r="E25" s="627"/>
      <c r="F25" s="627"/>
      <c r="G25" s="627"/>
      <c r="H25" s="627"/>
      <c r="I25" s="627"/>
      <c r="J25" s="627"/>
      <c r="K25" s="627"/>
      <c r="L25" s="627"/>
      <c r="M25" s="627"/>
      <c r="N25" s="627"/>
      <c r="O25" s="627"/>
      <c r="P25" s="627"/>
      <c r="Q25" s="628"/>
      <c r="R25" s="629">
        <v>
116103</v>
      </c>
      <c r="S25" s="630"/>
      <c r="T25" s="630"/>
      <c r="U25" s="630"/>
      <c r="V25" s="630"/>
      <c r="W25" s="630"/>
      <c r="X25" s="630"/>
      <c r="Y25" s="631"/>
      <c r="Z25" s="632">
        <v>
2</v>
      </c>
      <c r="AA25" s="632"/>
      <c r="AB25" s="632"/>
      <c r="AC25" s="632"/>
      <c r="AD25" s="633" t="s">
        <v>
127</v>
      </c>
      <c r="AE25" s="633"/>
      <c r="AF25" s="633"/>
      <c r="AG25" s="633"/>
      <c r="AH25" s="633"/>
      <c r="AI25" s="633"/>
      <c r="AJ25" s="633"/>
      <c r="AK25" s="633"/>
      <c r="AL25" s="634" t="s">
        <v>
127</v>
      </c>
      <c r="AM25" s="635"/>
      <c r="AN25" s="635"/>
      <c r="AO25" s="636"/>
      <c r="AP25" s="648" t="s">
        <v>
288</v>
      </c>
      <c r="AQ25" s="649"/>
      <c r="AR25" s="649"/>
      <c r="AS25" s="649"/>
      <c r="AT25" s="649"/>
      <c r="AU25" s="649"/>
      <c r="AV25" s="649"/>
      <c r="AW25" s="649"/>
      <c r="AX25" s="649"/>
      <c r="AY25" s="649"/>
      <c r="AZ25" s="649"/>
      <c r="BA25" s="649"/>
      <c r="BB25" s="649"/>
      <c r="BC25" s="649"/>
      <c r="BD25" s="649"/>
      <c r="BE25" s="649"/>
      <c r="BF25" s="650"/>
      <c r="BG25" s="629" t="s">
        <v>
127</v>
      </c>
      <c r="BH25" s="630"/>
      <c r="BI25" s="630"/>
      <c r="BJ25" s="630"/>
      <c r="BK25" s="630"/>
      <c r="BL25" s="630"/>
      <c r="BM25" s="630"/>
      <c r="BN25" s="631"/>
      <c r="BO25" s="632" t="s">
        <v>
127</v>
      </c>
      <c r="BP25" s="632"/>
      <c r="BQ25" s="632"/>
      <c r="BR25" s="632"/>
      <c r="BS25" s="633" t="s">
        <v>
127</v>
      </c>
      <c r="BT25" s="633"/>
      <c r="BU25" s="633"/>
      <c r="BV25" s="633"/>
      <c r="BW25" s="633"/>
      <c r="BX25" s="633"/>
      <c r="BY25" s="633"/>
      <c r="BZ25" s="633"/>
      <c r="CA25" s="633"/>
      <c r="CB25" s="637"/>
      <c r="CD25" s="644" t="s">
        <v>
289</v>
      </c>
      <c r="CE25" s="645"/>
      <c r="CF25" s="645"/>
      <c r="CG25" s="645"/>
      <c r="CH25" s="645"/>
      <c r="CI25" s="645"/>
      <c r="CJ25" s="645"/>
      <c r="CK25" s="645"/>
      <c r="CL25" s="645"/>
      <c r="CM25" s="645"/>
      <c r="CN25" s="645"/>
      <c r="CO25" s="645"/>
      <c r="CP25" s="645"/>
      <c r="CQ25" s="646"/>
      <c r="CR25" s="629">
        <v>
944062</v>
      </c>
      <c r="CS25" s="663"/>
      <c r="CT25" s="663"/>
      <c r="CU25" s="663"/>
      <c r="CV25" s="663"/>
      <c r="CW25" s="663"/>
      <c r="CX25" s="663"/>
      <c r="CY25" s="664"/>
      <c r="CZ25" s="634">
        <v>
18.3</v>
      </c>
      <c r="DA25" s="665"/>
      <c r="DB25" s="665"/>
      <c r="DC25" s="671"/>
      <c r="DD25" s="638">
        <v>
884093</v>
      </c>
      <c r="DE25" s="663"/>
      <c r="DF25" s="663"/>
      <c r="DG25" s="663"/>
      <c r="DH25" s="663"/>
      <c r="DI25" s="663"/>
      <c r="DJ25" s="663"/>
      <c r="DK25" s="664"/>
      <c r="DL25" s="638">
        <v>
879105</v>
      </c>
      <c r="DM25" s="663"/>
      <c r="DN25" s="663"/>
      <c r="DO25" s="663"/>
      <c r="DP25" s="663"/>
      <c r="DQ25" s="663"/>
      <c r="DR25" s="663"/>
      <c r="DS25" s="663"/>
      <c r="DT25" s="663"/>
      <c r="DU25" s="663"/>
      <c r="DV25" s="664"/>
      <c r="DW25" s="634">
        <v>
25.8</v>
      </c>
      <c r="DX25" s="665"/>
      <c r="DY25" s="665"/>
      <c r="DZ25" s="665"/>
      <c r="EA25" s="665"/>
      <c r="EB25" s="665"/>
      <c r="EC25" s="666"/>
    </row>
    <row r="26" spans="2:133" ht="11.25" customHeight="1" x14ac:dyDescent="0.15">
      <c r="B26" s="626" t="s">
        <v>
290</v>
      </c>
      <c r="C26" s="627"/>
      <c r="D26" s="627"/>
      <c r="E26" s="627"/>
      <c r="F26" s="627"/>
      <c r="G26" s="627"/>
      <c r="H26" s="627"/>
      <c r="I26" s="627"/>
      <c r="J26" s="627"/>
      <c r="K26" s="627"/>
      <c r="L26" s="627"/>
      <c r="M26" s="627"/>
      <c r="N26" s="627"/>
      <c r="O26" s="627"/>
      <c r="P26" s="627"/>
      <c r="Q26" s="628"/>
      <c r="R26" s="629">
        <v>
512</v>
      </c>
      <c r="S26" s="630"/>
      <c r="T26" s="630"/>
      <c r="U26" s="630"/>
      <c r="V26" s="630"/>
      <c r="W26" s="630"/>
      <c r="X26" s="630"/>
      <c r="Y26" s="631"/>
      <c r="Z26" s="632">
        <v>
0</v>
      </c>
      <c r="AA26" s="632"/>
      <c r="AB26" s="632"/>
      <c r="AC26" s="632"/>
      <c r="AD26" s="633" t="s">
        <v>
127</v>
      </c>
      <c r="AE26" s="633"/>
      <c r="AF26" s="633"/>
      <c r="AG26" s="633"/>
      <c r="AH26" s="633"/>
      <c r="AI26" s="633"/>
      <c r="AJ26" s="633"/>
      <c r="AK26" s="633"/>
      <c r="AL26" s="634" t="s">
        <v>
127</v>
      </c>
      <c r="AM26" s="635"/>
      <c r="AN26" s="635"/>
      <c r="AO26" s="636"/>
      <c r="AP26" s="648" t="s">
        <v>
291</v>
      </c>
      <c r="AQ26" s="672"/>
      <c r="AR26" s="672"/>
      <c r="AS26" s="672"/>
      <c r="AT26" s="672"/>
      <c r="AU26" s="672"/>
      <c r="AV26" s="672"/>
      <c r="AW26" s="672"/>
      <c r="AX26" s="672"/>
      <c r="AY26" s="672"/>
      <c r="AZ26" s="672"/>
      <c r="BA26" s="672"/>
      <c r="BB26" s="672"/>
      <c r="BC26" s="672"/>
      <c r="BD26" s="672"/>
      <c r="BE26" s="672"/>
      <c r="BF26" s="650"/>
      <c r="BG26" s="629" t="s">
        <v>
127</v>
      </c>
      <c r="BH26" s="630"/>
      <c r="BI26" s="630"/>
      <c r="BJ26" s="630"/>
      <c r="BK26" s="630"/>
      <c r="BL26" s="630"/>
      <c r="BM26" s="630"/>
      <c r="BN26" s="631"/>
      <c r="BO26" s="632" t="s">
        <v>
127</v>
      </c>
      <c r="BP26" s="632"/>
      <c r="BQ26" s="632"/>
      <c r="BR26" s="632"/>
      <c r="BS26" s="633" t="s">
        <v>
127</v>
      </c>
      <c r="BT26" s="633"/>
      <c r="BU26" s="633"/>
      <c r="BV26" s="633"/>
      <c r="BW26" s="633"/>
      <c r="BX26" s="633"/>
      <c r="BY26" s="633"/>
      <c r="BZ26" s="633"/>
      <c r="CA26" s="633"/>
      <c r="CB26" s="637"/>
      <c r="CD26" s="644" t="s">
        <v>
292</v>
      </c>
      <c r="CE26" s="645"/>
      <c r="CF26" s="645"/>
      <c r="CG26" s="645"/>
      <c r="CH26" s="645"/>
      <c r="CI26" s="645"/>
      <c r="CJ26" s="645"/>
      <c r="CK26" s="645"/>
      <c r="CL26" s="645"/>
      <c r="CM26" s="645"/>
      <c r="CN26" s="645"/>
      <c r="CO26" s="645"/>
      <c r="CP26" s="645"/>
      <c r="CQ26" s="646"/>
      <c r="CR26" s="629">
        <v>
558418</v>
      </c>
      <c r="CS26" s="630"/>
      <c r="CT26" s="630"/>
      <c r="CU26" s="630"/>
      <c r="CV26" s="630"/>
      <c r="CW26" s="630"/>
      <c r="CX26" s="630"/>
      <c r="CY26" s="631"/>
      <c r="CZ26" s="634">
        <v>
10.8</v>
      </c>
      <c r="DA26" s="665"/>
      <c r="DB26" s="665"/>
      <c r="DC26" s="671"/>
      <c r="DD26" s="638">
        <v>
516371</v>
      </c>
      <c r="DE26" s="630"/>
      <c r="DF26" s="630"/>
      <c r="DG26" s="630"/>
      <c r="DH26" s="630"/>
      <c r="DI26" s="630"/>
      <c r="DJ26" s="630"/>
      <c r="DK26" s="631"/>
      <c r="DL26" s="638" t="s">
        <v>
127</v>
      </c>
      <c r="DM26" s="630"/>
      <c r="DN26" s="630"/>
      <c r="DO26" s="630"/>
      <c r="DP26" s="630"/>
      <c r="DQ26" s="630"/>
      <c r="DR26" s="630"/>
      <c r="DS26" s="630"/>
      <c r="DT26" s="630"/>
      <c r="DU26" s="630"/>
      <c r="DV26" s="631"/>
      <c r="DW26" s="634" t="s">
        <v>
127</v>
      </c>
      <c r="DX26" s="665"/>
      <c r="DY26" s="665"/>
      <c r="DZ26" s="665"/>
      <c r="EA26" s="665"/>
      <c r="EB26" s="665"/>
      <c r="EC26" s="666"/>
    </row>
    <row r="27" spans="2:133" ht="11.25" customHeight="1" x14ac:dyDescent="0.15">
      <c r="B27" s="626" t="s">
        <v>
293</v>
      </c>
      <c r="C27" s="627"/>
      <c r="D27" s="627"/>
      <c r="E27" s="627"/>
      <c r="F27" s="627"/>
      <c r="G27" s="627"/>
      <c r="H27" s="627"/>
      <c r="I27" s="627"/>
      <c r="J27" s="627"/>
      <c r="K27" s="627"/>
      <c r="L27" s="627"/>
      <c r="M27" s="627"/>
      <c r="N27" s="627"/>
      <c r="O27" s="627"/>
      <c r="P27" s="627"/>
      <c r="Q27" s="628"/>
      <c r="R27" s="629">
        <v>
3364647</v>
      </c>
      <c r="S27" s="630"/>
      <c r="T27" s="630"/>
      <c r="U27" s="630"/>
      <c r="V27" s="630"/>
      <c r="W27" s="630"/>
      <c r="X27" s="630"/>
      <c r="Y27" s="631"/>
      <c r="Z27" s="632">
        <v>
58.1</v>
      </c>
      <c r="AA27" s="632"/>
      <c r="AB27" s="632"/>
      <c r="AC27" s="632"/>
      <c r="AD27" s="633">
        <v>
3248032</v>
      </c>
      <c r="AE27" s="633"/>
      <c r="AF27" s="633"/>
      <c r="AG27" s="633"/>
      <c r="AH27" s="633"/>
      <c r="AI27" s="633"/>
      <c r="AJ27" s="633"/>
      <c r="AK27" s="633"/>
      <c r="AL27" s="634">
        <v>
99.800003051757813</v>
      </c>
      <c r="AM27" s="635"/>
      <c r="AN27" s="635"/>
      <c r="AO27" s="636"/>
      <c r="AP27" s="626" t="s">
        <v>
294</v>
      </c>
      <c r="AQ27" s="627"/>
      <c r="AR27" s="627"/>
      <c r="AS27" s="627"/>
      <c r="AT27" s="627"/>
      <c r="AU27" s="627"/>
      <c r="AV27" s="627"/>
      <c r="AW27" s="627"/>
      <c r="AX27" s="627"/>
      <c r="AY27" s="627"/>
      <c r="AZ27" s="627"/>
      <c r="BA27" s="627"/>
      <c r="BB27" s="627"/>
      <c r="BC27" s="627"/>
      <c r="BD27" s="627"/>
      <c r="BE27" s="627"/>
      <c r="BF27" s="628"/>
      <c r="BG27" s="629">
        <v>
874354</v>
      </c>
      <c r="BH27" s="630"/>
      <c r="BI27" s="630"/>
      <c r="BJ27" s="630"/>
      <c r="BK27" s="630"/>
      <c r="BL27" s="630"/>
      <c r="BM27" s="630"/>
      <c r="BN27" s="631"/>
      <c r="BO27" s="632">
        <v>
100</v>
      </c>
      <c r="BP27" s="632"/>
      <c r="BQ27" s="632"/>
      <c r="BR27" s="632"/>
      <c r="BS27" s="633" t="s">
        <v>
127</v>
      </c>
      <c r="BT27" s="633"/>
      <c r="BU27" s="633"/>
      <c r="BV27" s="633"/>
      <c r="BW27" s="633"/>
      <c r="BX27" s="633"/>
      <c r="BY27" s="633"/>
      <c r="BZ27" s="633"/>
      <c r="CA27" s="633"/>
      <c r="CB27" s="637"/>
      <c r="CD27" s="644" t="s">
        <v>
295</v>
      </c>
      <c r="CE27" s="645"/>
      <c r="CF27" s="645"/>
      <c r="CG27" s="645"/>
      <c r="CH27" s="645"/>
      <c r="CI27" s="645"/>
      <c r="CJ27" s="645"/>
      <c r="CK27" s="645"/>
      <c r="CL27" s="645"/>
      <c r="CM27" s="645"/>
      <c r="CN27" s="645"/>
      <c r="CO27" s="645"/>
      <c r="CP27" s="645"/>
      <c r="CQ27" s="646"/>
      <c r="CR27" s="629">
        <v>
622697</v>
      </c>
      <c r="CS27" s="663"/>
      <c r="CT27" s="663"/>
      <c r="CU27" s="663"/>
      <c r="CV27" s="663"/>
      <c r="CW27" s="663"/>
      <c r="CX27" s="663"/>
      <c r="CY27" s="664"/>
      <c r="CZ27" s="634">
        <v>
12.1</v>
      </c>
      <c r="DA27" s="665"/>
      <c r="DB27" s="665"/>
      <c r="DC27" s="671"/>
      <c r="DD27" s="638">
        <v>
152587</v>
      </c>
      <c r="DE27" s="663"/>
      <c r="DF27" s="663"/>
      <c r="DG27" s="663"/>
      <c r="DH27" s="663"/>
      <c r="DI27" s="663"/>
      <c r="DJ27" s="663"/>
      <c r="DK27" s="664"/>
      <c r="DL27" s="638">
        <v>
146220</v>
      </c>
      <c r="DM27" s="663"/>
      <c r="DN27" s="663"/>
      <c r="DO27" s="663"/>
      <c r="DP27" s="663"/>
      <c r="DQ27" s="663"/>
      <c r="DR27" s="663"/>
      <c r="DS27" s="663"/>
      <c r="DT27" s="663"/>
      <c r="DU27" s="663"/>
      <c r="DV27" s="664"/>
      <c r="DW27" s="634">
        <v>
4.3</v>
      </c>
      <c r="DX27" s="665"/>
      <c r="DY27" s="665"/>
      <c r="DZ27" s="665"/>
      <c r="EA27" s="665"/>
      <c r="EB27" s="665"/>
      <c r="EC27" s="666"/>
    </row>
    <row r="28" spans="2:133" ht="11.25" customHeight="1" x14ac:dyDescent="0.15">
      <c r="B28" s="626" t="s">
        <v>
296</v>
      </c>
      <c r="C28" s="627"/>
      <c r="D28" s="627"/>
      <c r="E28" s="627"/>
      <c r="F28" s="627"/>
      <c r="G28" s="627"/>
      <c r="H28" s="627"/>
      <c r="I28" s="627"/>
      <c r="J28" s="627"/>
      <c r="K28" s="627"/>
      <c r="L28" s="627"/>
      <c r="M28" s="627"/>
      <c r="N28" s="627"/>
      <c r="O28" s="627"/>
      <c r="P28" s="627"/>
      <c r="Q28" s="628"/>
      <c r="R28" s="629">
        <v>
822</v>
      </c>
      <c r="S28" s="630"/>
      <c r="T28" s="630"/>
      <c r="U28" s="630"/>
      <c r="V28" s="630"/>
      <c r="W28" s="630"/>
      <c r="X28" s="630"/>
      <c r="Y28" s="631"/>
      <c r="Z28" s="632">
        <v>
0</v>
      </c>
      <c r="AA28" s="632"/>
      <c r="AB28" s="632"/>
      <c r="AC28" s="632"/>
      <c r="AD28" s="633">
        <v>
822</v>
      </c>
      <c r="AE28" s="633"/>
      <c r="AF28" s="633"/>
      <c r="AG28" s="633"/>
      <c r="AH28" s="633"/>
      <c r="AI28" s="633"/>
      <c r="AJ28" s="633"/>
      <c r="AK28" s="633"/>
      <c r="AL28" s="634">
        <v>
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
297</v>
      </c>
      <c r="CE28" s="645"/>
      <c r="CF28" s="645"/>
      <c r="CG28" s="645"/>
      <c r="CH28" s="645"/>
      <c r="CI28" s="645"/>
      <c r="CJ28" s="645"/>
      <c r="CK28" s="645"/>
      <c r="CL28" s="645"/>
      <c r="CM28" s="645"/>
      <c r="CN28" s="645"/>
      <c r="CO28" s="645"/>
      <c r="CP28" s="645"/>
      <c r="CQ28" s="646"/>
      <c r="CR28" s="629">
        <v>
327421</v>
      </c>
      <c r="CS28" s="630"/>
      <c r="CT28" s="630"/>
      <c r="CU28" s="630"/>
      <c r="CV28" s="630"/>
      <c r="CW28" s="630"/>
      <c r="CX28" s="630"/>
      <c r="CY28" s="631"/>
      <c r="CZ28" s="634">
        <v>
6.4</v>
      </c>
      <c r="DA28" s="665"/>
      <c r="DB28" s="665"/>
      <c r="DC28" s="671"/>
      <c r="DD28" s="638">
        <v>
321891</v>
      </c>
      <c r="DE28" s="630"/>
      <c r="DF28" s="630"/>
      <c r="DG28" s="630"/>
      <c r="DH28" s="630"/>
      <c r="DI28" s="630"/>
      <c r="DJ28" s="630"/>
      <c r="DK28" s="631"/>
      <c r="DL28" s="638">
        <v>
321891</v>
      </c>
      <c r="DM28" s="630"/>
      <c r="DN28" s="630"/>
      <c r="DO28" s="630"/>
      <c r="DP28" s="630"/>
      <c r="DQ28" s="630"/>
      <c r="DR28" s="630"/>
      <c r="DS28" s="630"/>
      <c r="DT28" s="630"/>
      <c r="DU28" s="630"/>
      <c r="DV28" s="631"/>
      <c r="DW28" s="634">
        <v>
9.5</v>
      </c>
      <c r="DX28" s="665"/>
      <c r="DY28" s="665"/>
      <c r="DZ28" s="665"/>
      <c r="EA28" s="665"/>
      <c r="EB28" s="665"/>
      <c r="EC28" s="666"/>
    </row>
    <row r="29" spans="2:133" ht="11.25" customHeight="1" x14ac:dyDescent="0.15">
      <c r="B29" s="626" t="s">
        <v>
298</v>
      </c>
      <c r="C29" s="627"/>
      <c r="D29" s="627"/>
      <c r="E29" s="627"/>
      <c r="F29" s="627"/>
      <c r="G29" s="627"/>
      <c r="H29" s="627"/>
      <c r="I29" s="627"/>
      <c r="J29" s="627"/>
      <c r="K29" s="627"/>
      <c r="L29" s="627"/>
      <c r="M29" s="627"/>
      <c r="N29" s="627"/>
      <c r="O29" s="627"/>
      <c r="P29" s="627"/>
      <c r="Q29" s="628"/>
      <c r="R29" s="629">
        <v>
46534</v>
      </c>
      <c r="S29" s="630"/>
      <c r="T29" s="630"/>
      <c r="U29" s="630"/>
      <c r="V29" s="630"/>
      <c r="W29" s="630"/>
      <c r="X29" s="630"/>
      <c r="Y29" s="631"/>
      <c r="Z29" s="632">
        <v>
0.8</v>
      </c>
      <c r="AA29" s="632"/>
      <c r="AB29" s="632"/>
      <c r="AC29" s="632"/>
      <c r="AD29" s="633" t="s">
        <v>
127</v>
      </c>
      <c r="AE29" s="633"/>
      <c r="AF29" s="633"/>
      <c r="AG29" s="633"/>
      <c r="AH29" s="633"/>
      <c r="AI29" s="633"/>
      <c r="AJ29" s="633"/>
      <c r="AK29" s="633"/>
      <c r="AL29" s="634" t="s">
        <v>
127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
299</v>
      </c>
      <c r="CE29" s="679"/>
      <c r="CF29" s="644" t="s">
        <v>
70</v>
      </c>
      <c r="CG29" s="645"/>
      <c r="CH29" s="645"/>
      <c r="CI29" s="645"/>
      <c r="CJ29" s="645"/>
      <c r="CK29" s="645"/>
      <c r="CL29" s="645"/>
      <c r="CM29" s="645"/>
      <c r="CN29" s="645"/>
      <c r="CO29" s="645"/>
      <c r="CP29" s="645"/>
      <c r="CQ29" s="646"/>
      <c r="CR29" s="629">
        <v>
327421</v>
      </c>
      <c r="CS29" s="663"/>
      <c r="CT29" s="663"/>
      <c r="CU29" s="663"/>
      <c r="CV29" s="663"/>
      <c r="CW29" s="663"/>
      <c r="CX29" s="663"/>
      <c r="CY29" s="664"/>
      <c r="CZ29" s="634">
        <v>
6.4</v>
      </c>
      <c r="DA29" s="665"/>
      <c r="DB29" s="665"/>
      <c r="DC29" s="671"/>
      <c r="DD29" s="638">
        <v>
321891</v>
      </c>
      <c r="DE29" s="663"/>
      <c r="DF29" s="663"/>
      <c r="DG29" s="663"/>
      <c r="DH29" s="663"/>
      <c r="DI29" s="663"/>
      <c r="DJ29" s="663"/>
      <c r="DK29" s="664"/>
      <c r="DL29" s="638">
        <v>
321891</v>
      </c>
      <c r="DM29" s="663"/>
      <c r="DN29" s="663"/>
      <c r="DO29" s="663"/>
      <c r="DP29" s="663"/>
      <c r="DQ29" s="663"/>
      <c r="DR29" s="663"/>
      <c r="DS29" s="663"/>
      <c r="DT29" s="663"/>
      <c r="DU29" s="663"/>
      <c r="DV29" s="664"/>
      <c r="DW29" s="634">
        <v>
9.5</v>
      </c>
      <c r="DX29" s="665"/>
      <c r="DY29" s="665"/>
      <c r="DZ29" s="665"/>
      <c r="EA29" s="665"/>
      <c r="EB29" s="665"/>
      <c r="EC29" s="666"/>
    </row>
    <row r="30" spans="2:133" ht="11.25" customHeight="1" x14ac:dyDescent="0.15">
      <c r="B30" s="626" t="s">
        <v>
300</v>
      </c>
      <c r="C30" s="627"/>
      <c r="D30" s="627"/>
      <c r="E30" s="627"/>
      <c r="F30" s="627"/>
      <c r="G30" s="627"/>
      <c r="H30" s="627"/>
      <c r="I30" s="627"/>
      <c r="J30" s="627"/>
      <c r="K30" s="627"/>
      <c r="L30" s="627"/>
      <c r="M30" s="627"/>
      <c r="N30" s="627"/>
      <c r="O30" s="627"/>
      <c r="P30" s="627"/>
      <c r="Q30" s="628"/>
      <c r="R30" s="629">
        <v>
22840</v>
      </c>
      <c r="S30" s="630"/>
      <c r="T30" s="630"/>
      <c r="U30" s="630"/>
      <c r="V30" s="630"/>
      <c r="W30" s="630"/>
      <c r="X30" s="630"/>
      <c r="Y30" s="631"/>
      <c r="Z30" s="632">
        <v>
0.4</v>
      </c>
      <c r="AA30" s="632"/>
      <c r="AB30" s="632"/>
      <c r="AC30" s="632"/>
      <c r="AD30" s="633">
        <v>
1840</v>
      </c>
      <c r="AE30" s="633"/>
      <c r="AF30" s="633"/>
      <c r="AG30" s="633"/>
      <c r="AH30" s="633"/>
      <c r="AI30" s="633"/>
      <c r="AJ30" s="633"/>
      <c r="AK30" s="633"/>
      <c r="AL30" s="634">
        <v>
0.1</v>
      </c>
      <c r="AM30" s="635"/>
      <c r="AN30" s="635"/>
      <c r="AO30" s="636"/>
      <c r="AP30" s="608" t="s">
        <v>
218</v>
      </c>
      <c r="AQ30" s="609"/>
      <c r="AR30" s="609"/>
      <c r="AS30" s="609"/>
      <c r="AT30" s="609"/>
      <c r="AU30" s="609"/>
      <c r="AV30" s="609"/>
      <c r="AW30" s="609"/>
      <c r="AX30" s="609"/>
      <c r="AY30" s="609"/>
      <c r="AZ30" s="609"/>
      <c r="BA30" s="609"/>
      <c r="BB30" s="609"/>
      <c r="BC30" s="609"/>
      <c r="BD30" s="609"/>
      <c r="BE30" s="609"/>
      <c r="BF30" s="610"/>
      <c r="BG30" s="608" t="s">
        <v>
301</v>
      </c>
      <c r="BH30" s="676"/>
      <c r="BI30" s="676"/>
      <c r="BJ30" s="676"/>
      <c r="BK30" s="676"/>
      <c r="BL30" s="676"/>
      <c r="BM30" s="676"/>
      <c r="BN30" s="676"/>
      <c r="BO30" s="676"/>
      <c r="BP30" s="676"/>
      <c r="BQ30" s="677"/>
      <c r="BR30" s="608" t="s">
        <v>
302</v>
      </c>
      <c r="BS30" s="676"/>
      <c r="BT30" s="676"/>
      <c r="BU30" s="676"/>
      <c r="BV30" s="676"/>
      <c r="BW30" s="676"/>
      <c r="BX30" s="676"/>
      <c r="BY30" s="676"/>
      <c r="BZ30" s="676"/>
      <c r="CA30" s="676"/>
      <c r="CB30" s="677"/>
      <c r="CD30" s="680"/>
      <c r="CE30" s="681"/>
      <c r="CF30" s="644" t="s">
        <v>
303</v>
      </c>
      <c r="CG30" s="645"/>
      <c r="CH30" s="645"/>
      <c r="CI30" s="645"/>
      <c r="CJ30" s="645"/>
      <c r="CK30" s="645"/>
      <c r="CL30" s="645"/>
      <c r="CM30" s="645"/>
      <c r="CN30" s="645"/>
      <c r="CO30" s="645"/>
      <c r="CP30" s="645"/>
      <c r="CQ30" s="646"/>
      <c r="CR30" s="629">
        <v>
304574</v>
      </c>
      <c r="CS30" s="630"/>
      <c r="CT30" s="630"/>
      <c r="CU30" s="630"/>
      <c r="CV30" s="630"/>
      <c r="CW30" s="630"/>
      <c r="CX30" s="630"/>
      <c r="CY30" s="631"/>
      <c r="CZ30" s="634">
        <v>
5.9</v>
      </c>
      <c r="DA30" s="665"/>
      <c r="DB30" s="665"/>
      <c r="DC30" s="671"/>
      <c r="DD30" s="638">
        <v>
299044</v>
      </c>
      <c r="DE30" s="630"/>
      <c r="DF30" s="630"/>
      <c r="DG30" s="630"/>
      <c r="DH30" s="630"/>
      <c r="DI30" s="630"/>
      <c r="DJ30" s="630"/>
      <c r="DK30" s="631"/>
      <c r="DL30" s="638">
        <v>
299044</v>
      </c>
      <c r="DM30" s="630"/>
      <c r="DN30" s="630"/>
      <c r="DO30" s="630"/>
      <c r="DP30" s="630"/>
      <c r="DQ30" s="630"/>
      <c r="DR30" s="630"/>
      <c r="DS30" s="630"/>
      <c r="DT30" s="630"/>
      <c r="DU30" s="630"/>
      <c r="DV30" s="631"/>
      <c r="DW30" s="634">
        <v>
8.8000000000000007</v>
      </c>
      <c r="DX30" s="665"/>
      <c r="DY30" s="665"/>
      <c r="DZ30" s="665"/>
      <c r="EA30" s="665"/>
      <c r="EB30" s="665"/>
      <c r="EC30" s="666"/>
    </row>
    <row r="31" spans="2:133" ht="11.25" customHeight="1" x14ac:dyDescent="0.15">
      <c r="B31" s="626" t="s">
        <v>
304</v>
      </c>
      <c r="C31" s="627"/>
      <c r="D31" s="627"/>
      <c r="E31" s="627"/>
      <c r="F31" s="627"/>
      <c r="G31" s="627"/>
      <c r="H31" s="627"/>
      <c r="I31" s="627"/>
      <c r="J31" s="627"/>
      <c r="K31" s="627"/>
      <c r="L31" s="627"/>
      <c r="M31" s="627"/>
      <c r="N31" s="627"/>
      <c r="O31" s="627"/>
      <c r="P31" s="627"/>
      <c r="Q31" s="628"/>
      <c r="R31" s="629">
        <v>
10457</v>
      </c>
      <c r="S31" s="630"/>
      <c r="T31" s="630"/>
      <c r="U31" s="630"/>
      <c r="V31" s="630"/>
      <c r="W31" s="630"/>
      <c r="X31" s="630"/>
      <c r="Y31" s="631"/>
      <c r="Z31" s="632">
        <v>
0.2</v>
      </c>
      <c r="AA31" s="632"/>
      <c r="AB31" s="632"/>
      <c r="AC31" s="632"/>
      <c r="AD31" s="633" t="s">
        <v>
127</v>
      </c>
      <c r="AE31" s="633"/>
      <c r="AF31" s="633"/>
      <c r="AG31" s="633"/>
      <c r="AH31" s="633"/>
      <c r="AI31" s="633"/>
      <c r="AJ31" s="633"/>
      <c r="AK31" s="633"/>
      <c r="AL31" s="634" t="s">
        <v>
127</v>
      </c>
      <c r="AM31" s="635"/>
      <c r="AN31" s="635"/>
      <c r="AO31" s="636"/>
      <c r="AP31" s="689" t="s">
        <v>
305</v>
      </c>
      <c r="AQ31" s="690"/>
      <c r="AR31" s="690"/>
      <c r="AS31" s="690"/>
      <c r="AT31" s="695" t="s">
        <v>
306</v>
      </c>
      <c r="AU31" s="366"/>
      <c r="AV31" s="366"/>
      <c r="AW31" s="366"/>
      <c r="AX31" s="615" t="s">
        <v>
185</v>
      </c>
      <c r="AY31" s="616"/>
      <c r="AZ31" s="616"/>
      <c r="BA31" s="616"/>
      <c r="BB31" s="616"/>
      <c r="BC31" s="616"/>
      <c r="BD31" s="616"/>
      <c r="BE31" s="616"/>
      <c r="BF31" s="617"/>
      <c r="BG31" s="688">
        <v>
98.9</v>
      </c>
      <c r="BH31" s="684"/>
      <c r="BI31" s="684"/>
      <c r="BJ31" s="684"/>
      <c r="BK31" s="684"/>
      <c r="BL31" s="684"/>
      <c r="BM31" s="624">
        <v>
95.8</v>
      </c>
      <c r="BN31" s="684"/>
      <c r="BO31" s="684"/>
      <c r="BP31" s="684"/>
      <c r="BQ31" s="685"/>
      <c r="BR31" s="688">
        <v>
98.4</v>
      </c>
      <c r="BS31" s="684"/>
      <c r="BT31" s="684"/>
      <c r="BU31" s="684"/>
      <c r="BV31" s="684"/>
      <c r="BW31" s="684"/>
      <c r="BX31" s="624">
        <v>
95.1</v>
      </c>
      <c r="BY31" s="684"/>
      <c r="BZ31" s="684"/>
      <c r="CA31" s="684"/>
      <c r="CB31" s="685"/>
      <c r="CD31" s="680"/>
      <c r="CE31" s="681"/>
      <c r="CF31" s="644" t="s">
        <v>
307</v>
      </c>
      <c r="CG31" s="645"/>
      <c r="CH31" s="645"/>
      <c r="CI31" s="645"/>
      <c r="CJ31" s="645"/>
      <c r="CK31" s="645"/>
      <c r="CL31" s="645"/>
      <c r="CM31" s="645"/>
      <c r="CN31" s="645"/>
      <c r="CO31" s="645"/>
      <c r="CP31" s="645"/>
      <c r="CQ31" s="646"/>
      <c r="CR31" s="629">
        <v>
22847</v>
      </c>
      <c r="CS31" s="663"/>
      <c r="CT31" s="663"/>
      <c r="CU31" s="663"/>
      <c r="CV31" s="663"/>
      <c r="CW31" s="663"/>
      <c r="CX31" s="663"/>
      <c r="CY31" s="664"/>
      <c r="CZ31" s="634">
        <v>
0.4</v>
      </c>
      <c r="DA31" s="665"/>
      <c r="DB31" s="665"/>
      <c r="DC31" s="671"/>
      <c r="DD31" s="638">
        <v>
22847</v>
      </c>
      <c r="DE31" s="663"/>
      <c r="DF31" s="663"/>
      <c r="DG31" s="663"/>
      <c r="DH31" s="663"/>
      <c r="DI31" s="663"/>
      <c r="DJ31" s="663"/>
      <c r="DK31" s="664"/>
      <c r="DL31" s="638">
        <v>
22847</v>
      </c>
      <c r="DM31" s="663"/>
      <c r="DN31" s="663"/>
      <c r="DO31" s="663"/>
      <c r="DP31" s="663"/>
      <c r="DQ31" s="663"/>
      <c r="DR31" s="663"/>
      <c r="DS31" s="663"/>
      <c r="DT31" s="663"/>
      <c r="DU31" s="663"/>
      <c r="DV31" s="664"/>
      <c r="DW31" s="634">
        <v>
0.7</v>
      </c>
      <c r="DX31" s="665"/>
      <c r="DY31" s="665"/>
      <c r="DZ31" s="665"/>
      <c r="EA31" s="665"/>
      <c r="EB31" s="665"/>
      <c r="EC31" s="666"/>
    </row>
    <row r="32" spans="2:133" ht="11.25" customHeight="1" x14ac:dyDescent="0.15">
      <c r="B32" s="626" t="s">
        <v>
308</v>
      </c>
      <c r="C32" s="627"/>
      <c r="D32" s="627"/>
      <c r="E32" s="627"/>
      <c r="F32" s="627"/>
      <c r="G32" s="627"/>
      <c r="H32" s="627"/>
      <c r="I32" s="627"/>
      <c r="J32" s="627"/>
      <c r="K32" s="627"/>
      <c r="L32" s="627"/>
      <c r="M32" s="627"/>
      <c r="N32" s="627"/>
      <c r="O32" s="627"/>
      <c r="P32" s="627"/>
      <c r="Q32" s="628"/>
      <c r="R32" s="629">
        <v>
655790</v>
      </c>
      <c r="S32" s="630"/>
      <c r="T32" s="630"/>
      <c r="U32" s="630"/>
      <c r="V32" s="630"/>
      <c r="W32" s="630"/>
      <c r="X32" s="630"/>
      <c r="Y32" s="631"/>
      <c r="Z32" s="632">
        <v>
11.3</v>
      </c>
      <c r="AA32" s="632"/>
      <c r="AB32" s="632"/>
      <c r="AC32" s="632"/>
      <c r="AD32" s="633" t="s">
        <v>
127</v>
      </c>
      <c r="AE32" s="633"/>
      <c r="AF32" s="633"/>
      <c r="AG32" s="633"/>
      <c r="AH32" s="633"/>
      <c r="AI32" s="633"/>
      <c r="AJ32" s="633"/>
      <c r="AK32" s="633"/>
      <c r="AL32" s="634" t="s">
        <v>
127</v>
      </c>
      <c r="AM32" s="635"/>
      <c r="AN32" s="635"/>
      <c r="AO32" s="636"/>
      <c r="AP32" s="691"/>
      <c r="AQ32" s="692"/>
      <c r="AR32" s="692"/>
      <c r="AS32" s="692"/>
      <c r="AT32" s="696"/>
      <c r="AU32" s="362" t="s">
        <v>
309</v>
      </c>
      <c r="AV32" s="362"/>
      <c r="AW32" s="362"/>
      <c r="AX32" s="626" t="s">
        <v>
310</v>
      </c>
      <c r="AY32" s="627"/>
      <c r="AZ32" s="627"/>
      <c r="BA32" s="627"/>
      <c r="BB32" s="627"/>
      <c r="BC32" s="627"/>
      <c r="BD32" s="627"/>
      <c r="BE32" s="627"/>
      <c r="BF32" s="628"/>
      <c r="BG32" s="698">
        <v>
99.1</v>
      </c>
      <c r="BH32" s="663"/>
      <c r="BI32" s="663"/>
      <c r="BJ32" s="663"/>
      <c r="BK32" s="663"/>
      <c r="BL32" s="663"/>
      <c r="BM32" s="635">
        <v>
96.5</v>
      </c>
      <c r="BN32" s="686"/>
      <c r="BO32" s="686"/>
      <c r="BP32" s="686"/>
      <c r="BQ32" s="687"/>
      <c r="BR32" s="698">
        <v>
98.3</v>
      </c>
      <c r="BS32" s="663"/>
      <c r="BT32" s="663"/>
      <c r="BU32" s="663"/>
      <c r="BV32" s="663"/>
      <c r="BW32" s="663"/>
      <c r="BX32" s="635">
        <v>
95.8</v>
      </c>
      <c r="BY32" s="686"/>
      <c r="BZ32" s="686"/>
      <c r="CA32" s="686"/>
      <c r="CB32" s="687"/>
      <c r="CD32" s="682"/>
      <c r="CE32" s="683"/>
      <c r="CF32" s="644" t="s">
        <v>
311</v>
      </c>
      <c r="CG32" s="645"/>
      <c r="CH32" s="645"/>
      <c r="CI32" s="645"/>
      <c r="CJ32" s="645"/>
      <c r="CK32" s="645"/>
      <c r="CL32" s="645"/>
      <c r="CM32" s="645"/>
      <c r="CN32" s="645"/>
      <c r="CO32" s="645"/>
      <c r="CP32" s="645"/>
      <c r="CQ32" s="646"/>
      <c r="CR32" s="629" t="s">
        <v>
127</v>
      </c>
      <c r="CS32" s="630"/>
      <c r="CT32" s="630"/>
      <c r="CU32" s="630"/>
      <c r="CV32" s="630"/>
      <c r="CW32" s="630"/>
      <c r="CX32" s="630"/>
      <c r="CY32" s="631"/>
      <c r="CZ32" s="634" t="s">
        <v>
127</v>
      </c>
      <c r="DA32" s="665"/>
      <c r="DB32" s="665"/>
      <c r="DC32" s="671"/>
      <c r="DD32" s="638" t="s">
        <v>
127</v>
      </c>
      <c r="DE32" s="630"/>
      <c r="DF32" s="630"/>
      <c r="DG32" s="630"/>
      <c r="DH32" s="630"/>
      <c r="DI32" s="630"/>
      <c r="DJ32" s="630"/>
      <c r="DK32" s="631"/>
      <c r="DL32" s="638" t="s">
        <v>
127</v>
      </c>
      <c r="DM32" s="630"/>
      <c r="DN32" s="630"/>
      <c r="DO32" s="630"/>
      <c r="DP32" s="630"/>
      <c r="DQ32" s="630"/>
      <c r="DR32" s="630"/>
      <c r="DS32" s="630"/>
      <c r="DT32" s="630"/>
      <c r="DU32" s="630"/>
      <c r="DV32" s="631"/>
      <c r="DW32" s="634" t="s">
        <v>
127</v>
      </c>
      <c r="DX32" s="665"/>
      <c r="DY32" s="665"/>
      <c r="DZ32" s="665"/>
      <c r="EA32" s="665"/>
      <c r="EB32" s="665"/>
      <c r="EC32" s="666"/>
    </row>
    <row r="33" spans="2:133" ht="11.25" customHeight="1" x14ac:dyDescent="0.15">
      <c r="B33" s="667" t="s">
        <v>
312</v>
      </c>
      <c r="C33" s="668"/>
      <c r="D33" s="668"/>
      <c r="E33" s="668"/>
      <c r="F33" s="668"/>
      <c r="G33" s="668"/>
      <c r="H33" s="668"/>
      <c r="I33" s="668"/>
      <c r="J33" s="668"/>
      <c r="K33" s="668"/>
      <c r="L33" s="668"/>
      <c r="M33" s="668"/>
      <c r="N33" s="668"/>
      <c r="O33" s="668"/>
      <c r="P33" s="668"/>
      <c r="Q33" s="669"/>
      <c r="R33" s="629" t="s">
        <v>
127</v>
      </c>
      <c r="S33" s="630"/>
      <c r="T33" s="630"/>
      <c r="U33" s="630"/>
      <c r="V33" s="630"/>
      <c r="W33" s="630"/>
      <c r="X33" s="630"/>
      <c r="Y33" s="631"/>
      <c r="Z33" s="632" t="s">
        <v>
127</v>
      </c>
      <c r="AA33" s="632"/>
      <c r="AB33" s="632"/>
      <c r="AC33" s="632"/>
      <c r="AD33" s="633" t="s">
        <v>
127</v>
      </c>
      <c r="AE33" s="633"/>
      <c r="AF33" s="633"/>
      <c r="AG33" s="633"/>
      <c r="AH33" s="633"/>
      <c r="AI33" s="633"/>
      <c r="AJ33" s="633"/>
      <c r="AK33" s="633"/>
      <c r="AL33" s="634" t="s">
        <v>
127</v>
      </c>
      <c r="AM33" s="635"/>
      <c r="AN33" s="635"/>
      <c r="AO33" s="636"/>
      <c r="AP33" s="693"/>
      <c r="AQ33" s="694"/>
      <c r="AR33" s="694"/>
      <c r="AS33" s="694"/>
      <c r="AT33" s="697"/>
      <c r="AU33" s="360"/>
      <c r="AV33" s="360"/>
      <c r="AW33" s="360"/>
      <c r="AX33" s="673" t="s">
        <v>
313</v>
      </c>
      <c r="AY33" s="674"/>
      <c r="AZ33" s="674"/>
      <c r="BA33" s="674"/>
      <c r="BB33" s="674"/>
      <c r="BC33" s="674"/>
      <c r="BD33" s="674"/>
      <c r="BE33" s="674"/>
      <c r="BF33" s="675"/>
      <c r="BG33" s="699">
        <v>
98.8</v>
      </c>
      <c r="BH33" s="700"/>
      <c r="BI33" s="700"/>
      <c r="BJ33" s="700"/>
      <c r="BK33" s="700"/>
      <c r="BL33" s="700"/>
      <c r="BM33" s="701">
        <v>
95.2</v>
      </c>
      <c r="BN33" s="700"/>
      <c r="BO33" s="700"/>
      <c r="BP33" s="700"/>
      <c r="BQ33" s="702"/>
      <c r="BR33" s="699">
        <v>
98.5</v>
      </c>
      <c r="BS33" s="700"/>
      <c r="BT33" s="700"/>
      <c r="BU33" s="700"/>
      <c r="BV33" s="700"/>
      <c r="BW33" s="700"/>
      <c r="BX33" s="701">
        <v>
94.7</v>
      </c>
      <c r="BY33" s="700"/>
      <c r="BZ33" s="700"/>
      <c r="CA33" s="700"/>
      <c r="CB33" s="702"/>
      <c r="CD33" s="644" t="s">
        <v>
314</v>
      </c>
      <c r="CE33" s="645"/>
      <c r="CF33" s="645"/>
      <c r="CG33" s="645"/>
      <c r="CH33" s="645"/>
      <c r="CI33" s="645"/>
      <c r="CJ33" s="645"/>
      <c r="CK33" s="645"/>
      <c r="CL33" s="645"/>
      <c r="CM33" s="645"/>
      <c r="CN33" s="645"/>
      <c r="CO33" s="645"/>
      <c r="CP33" s="645"/>
      <c r="CQ33" s="646"/>
      <c r="CR33" s="629">
        <v>
2701947</v>
      </c>
      <c r="CS33" s="663"/>
      <c r="CT33" s="663"/>
      <c r="CU33" s="663"/>
      <c r="CV33" s="663"/>
      <c r="CW33" s="663"/>
      <c r="CX33" s="663"/>
      <c r="CY33" s="664"/>
      <c r="CZ33" s="634">
        <v>
52.5</v>
      </c>
      <c r="DA33" s="665"/>
      <c r="DB33" s="665"/>
      <c r="DC33" s="671"/>
      <c r="DD33" s="638">
        <v>
2135357</v>
      </c>
      <c r="DE33" s="663"/>
      <c r="DF33" s="663"/>
      <c r="DG33" s="663"/>
      <c r="DH33" s="663"/>
      <c r="DI33" s="663"/>
      <c r="DJ33" s="663"/>
      <c r="DK33" s="664"/>
      <c r="DL33" s="638">
        <v>
1499523</v>
      </c>
      <c r="DM33" s="663"/>
      <c r="DN33" s="663"/>
      <c r="DO33" s="663"/>
      <c r="DP33" s="663"/>
      <c r="DQ33" s="663"/>
      <c r="DR33" s="663"/>
      <c r="DS33" s="663"/>
      <c r="DT33" s="663"/>
      <c r="DU33" s="663"/>
      <c r="DV33" s="664"/>
      <c r="DW33" s="634">
        <v>
44.1</v>
      </c>
      <c r="DX33" s="665"/>
      <c r="DY33" s="665"/>
      <c r="DZ33" s="665"/>
      <c r="EA33" s="665"/>
      <c r="EB33" s="665"/>
      <c r="EC33" s="666"/>
    </row>
    <row r="34" spans="2:133" ht="11.25" customHeight="1" x14ac:dyDescent="0.15">
      <c r="B34" s="626" t="s">
        <v>
315</v>
      </c>
      <c r="C34" s="627"/>
      <c r="D34" s="627"/>
      <c r="E34" s="627"/>
      <c r="F34" s="627"/>
      <c r="G34" s="627"/>
      <c r="H34" s="627"/>
      <c r="I34" s="627"/>
      <c r="J34" s="627"/>
      <c r="K34" s="627"/>
      <c r="L34" s="627"/>
      <c r="M34" s="627"/>
      <c r="N34" s="627"/>
      <c r="O34" s="627"/>
      <c r="P34" s="627"/>
      <c r="Q34" s="628"/>
      <c r="R34" s="629">
        <v>
400449</v>
      </c>
      <c r="S34" s="630"/>
      <c r="T34" s="630"/>
      <c r="U34" s="630"/>
      <c r="V34" s="630"/>
      <c r="W34" s="630"/>
      <c r="X34" s="630"/>
      <c r="Y34" s="631"/>
      <c r="Z34" s="632">
        <v>
6.9</v>
      </c>
      <c r="AA34" s="632"/>
      <c r="AB34" s="632"/>
      <c r="AC34" s="632"/>
      <c r="AD34" s="633" t="s">
        <v>
127</v>
      </c>
      <c r="AE34" s="633"/>
      <c r="AF34" s="633"/>
      <c r="AG34" s="633"/>
      <c r="AH34" s="633"/>
      <c r="AI34" s="633"/>
      <c r="AJ34" s="633"/>
      <c r="AK34" s="633"/>
      <c r="AL34" s="634" t="s">
        <v>
127</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
316</v>
      </c>
      <c r="CE34" s="645"/>
      <c r="CF34" s="645"/>
      <c r="CG34" s="645"/>
      <c r="CH34" s="645"/>
      <c r="CI34" s="645"/>
      <c r="CJ34" s="645"/>
      <c r="CK34" s="645"/>
      <c r="CL34" s="645"/>
      <c r="CM34" s="645"/>
      <c r="CN34" s="645"/>
      <c r="CO34" s="645"/>
      <c r="CP34" s="645"/>
      <c r="CQ34" s="646"/>
      <c r="CR34" s="629">
        <v>
640914</v>
      </c>
      <c r="CS34" s="630"/>
      <c r="CT34" s="630"/>
      <c r="CU34" s="630"/>
      <c r="CV34" s="630"/>
      <c r="CW34" s="630"/>
      <c r="CX34" s="630"/>
      <c r="CY34" s="631"/>
      <c r="CZ34" s="634">
        <v>
12.4</v>
      </c>
      <c r="DA34" s="665"/>
      <c r="DB34" s="665"/>
      <c r="DC34" s="671"/>
      <c r="DD34" s="638">
        <v>
441992</v>
      </c>
      <c r="DE34" s="630"/>
      <c r="DF34" s="630"/>
      <c r="DG34" s="630"/>
      <c r="DH34" s="630"/>
      <c r="DI34" s="630"/>
      <c r="DJ34" s="630"/>
      <c r="DK34" s="631"/>
      <c r="DL34" s="638">
        <v>
354957</v>
      </c>
      <c r="DM34" s="630"/>
      <c r="DN34" s="630"/>
      <c r="DO34" s="630"/>
      <c r="DP34" s="630"/>
      <c r="DQ34" s="630"/>
      <c r="DR34" s="630"/>
      <c r="DS34" s="630"/>
      <c r="DT34" s="630"/>
      <c r="DU34" s="630"/>
      <c r="DV34" s="631"/>
      <c r="DW34" s="634">
        <v>
10.4</v>
      </c>
      <c r="DX34" s="665"/>
      <c r="DY34" s="665"/>
      <c r="DZ34" s="665"/>
      <c r="EA34" s="665"/>
      <c r="EB34" s="665"/>
      <c r="EC34" s="666"/>
    </row>
    <row r="35" spans="2:133" ht="11.25" customHeight="1" x14ac:dyDescent="0.15">
      <c r="B35" s="626" t="s">
        <v>
317</v>
      </c>
      <c r="C35" s="627"/>
      <c r="D35" s="627"/>
      <c r="E35" s="627"/>
      <c r="F35" s="627"/>
      <c r="G35" s="627"/>
      <c r="H35" s="627"/>
      <c r="I35" s="627"/>
      <c r="J35" s="627"/>
      <c r="K35" s="627"/>
      <c r="L35" s="627"/>
      <c r="M35" s="627"/>
      <c r="N35" s="627"/>
      <c r="O35" s="627"/>
      <c r="P35" s="627"/>
      <c r="Q35" s="628"/>
      <c r="R35" s="629">
        <v>
939</v>
      </c>
      <c r="S35" s="630"/>
      <c r="T35" s="630"/>
      <c r="U35" s="630"/>
      <c r="V35" s="630"/>
      <c r="W35" s="630"/>
      <c r="X35" s="630"/>
      <c r="Y35" s="631"/>
      <c r="Z35" s="632">
        <v>
0</v>
      </c>
      <c r="AA35" s="632"/>
      <c r="AB35" s="632"/>
      <c r="AC35" s="632"/>
      <c r="AD35" s="633">
        <v>
336</v>
      </c>
      <c r="AE35" s="633"/>
      <c r="AF35" s="633"/>
      <c r="AG35" s="633"/>
      <c r="AH35" s="633"/>
      <c r="AI35" s="633"/>
      <c r="AJ35" s="633"/>
      <c r="AK35" s="633"/>
      <c r="AL35" s="634">
        <v>
0</v>
      </c>
      <c r="AM35" s="635"/>
      <c r="AN35" s="635"/>
      <c r="AO35" s="636"/>
      <c r="AP35" s="218"/>
      <c r="AQ35" s="608" t="s">
        <v>
318</v>
      </c>
      <c r="AR35" s="609"/>
      <c r="AS35" s="609"/>
      <c r="AT35" s="609"/>
      <c r="AU35" s="609"/>
      <c r="AV35" s="609"/>
      <c r="AW35" s="609"/>
      <c r="AX35" s="609"/>
      <c r="AY35" s="609"/>
      <c r="AZ35" s="609"/>
      <c r="BA35" s="609"/>
      <c r="BB35" s="609"/>
      <c r="BC35" s="609"/>
      <c r="BD35" s="609"/>
      <c r="BE35" s="609"/>
      <c r="BF35" s="610"/>
      <c r="BG35" s="608" t="s">
        <v>
319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
320</v>
      </c>
      <c r="CE35" s="645"/>
      <c r="CF35" s="645"/>
      <c r="CG35" s="645"/>
      <c r="CH35" s="645"/>
      <c r="CI35" s="645"/>
      <c r="CJ35" s="645"/>
      <c r="CK35" s="645"/>
      <c r="CL35" s="645"/>
      <c r="CM35" s="645"/>
      <c r="CN35" s="645"/>
      <c r="CO35" s="645"/>
      <c r="CP35" s="645"/>
      <c r="CQ35" s="646"/>
      <c r="CR35" s="629">
        <v>
23863</v>
      </c>
      <c r="CS35" s="663"/>
      <c r="CT35" s="663"/>
      <c r="CU35" s="663"/>
      <c r="CV35" s="663"/>
      <c r="CW35" s="663"/>
      <c r="CX35" s="663"/>
      <c r="CY35" s="664"/>
      <c r="CZ35" s="634">
        <v>
0.5</v>
      </c>
      <c r="DA35" s="665"/>
      <c r="DB35" s="665"/>
      <c r="DC35" s="671"/>
      <c r="DD35" s="638">
        <v>
23863</v>
      </c>
      <c r="DE35" s="663"/>
      <c r="DF35" s="663"/>
      <c r="DG35" s="663"/>
      <c r="DH35" s="663"/>
      <c r="DI35" s="663"/>
      <c r="DJ35" s="663"/>
      <c r="DK35" s="664"/>
      <c r="DL35" s="638">
        <v>
106</v>
      </c>
      <c r="DM35" s="663"/>
      <c r="DN35" s="663"/>
      <c r="DO35" s="663"/>
      <c r="DP35" s="663"/>
      <c r="DQ35" s="663"/>
      <c r="DR35" s="663"/>
      <c r="DS35" s="663"/>
      <c r="DT35" s="663"/>
      <c r="DU35" s="663"/>
      <c r="DV35" s="664"/>
      <c r="DW35" s="634">
        <v>
0</v>
      </c>
      <c r="DX35" s="665"/>
      <c r="DY35" s="665"/>
      <c r="DZ35" s="665"/>
      <c r="EA35" s="665"/>
      <c r="EB35" s="665"/>
      <c r="EC35" s="666"/>
    </row>
    <row r="36" spans="2:133" ht="11.25" customHeight="1" x14ac:dyDescent="0.15">
      <c r="B36" s="626" t="s">
        <v>
321</v>
      </c>
      <c r="C36" s="627"/>
      <c r="D36" s="627"/>
      <c r="E36" s="627"/>
      <c r="F36" s="627"/>
      <c r="G36" s="627"/>
      <c r="H36" s="627"/>
      <c r="I36" s="627"/>
      <c r="J36" s="627"/>
      <c r="K36" s="627"/>
      <c r="L36" s="627"/>
      <c r="M36" s="627"/>
      <c r="N36" s="627"/>
      <c r="O36" s="627"/>
      <c r="P36" s="627"/>
      <c r="Q36" s="628"/>
      <c r="R36" s="629">
        <v>
62249</v>
      </c>
      <c r="S36" s="630"/>
      <c r="T36" s="630"/>
      <c r="U36" s="630"/>
      <c r="V36" s="630"/>
      <c r="W36" s="630"/>
      <c r="X36" s="630"/>
      <c r="Y36" s="631"/>
      <c r="Z36" s="632">
        <v>
1.1000000000000001</v>
      </c>
      <c r="AA36" s="632"/>
      <c r="AB36" s="632"/>
      <c r="AC36" s="632"/>
      <c r="AD36" s="633" t="s">
        <v>
127</v>
      </c>
      <c r="AE36" s="633"/>
      <c r="AF36" s="633"/>
      <c r="AG36" s="633"/>
      <c r="AH36" s="633"/>
      <c r="AI36" s="633"/>
      <c r="AJ36" s="633"/>
      <c r="AK36" s="633"/>
      <c r="AL36" s="634" t="s">
        <v>
127</v>
      </c>
      <c r="AM36" s="635"/>
      <c r="AN36" s="635"/>
      <c r="AO36" s="636"/>
      <c r="AP36" s="218"/>
      <c r="AQ36" s="703" t="s">
        <v>
322</v>
      </c>
      <c r="AR36" s="704"/>
      <c r="AS36" s="704"/>
      <c r="AT36" s="704"/>
      <c r="AU36" s="704"/>
      <c r="AV36" s="704"/>
      <c r="AW36" s="704"/>
      <c r="AX36" s="704"/>
      <c r="AY36" s="705"/>
      <c r="AZ36" s="618">
        <v>
700861</v>
      </c>
      <c r="BA36" s="619"/>
      <c r="BB36" s="619"/>
      <c r="BC36" s="619"/>
      <c r="BD36" s="619"/>
      <c r="BE36" s="619"/>
      <c r="BF36" s="706"/>
      <c r="BG36" s="640" t="s">
        <v>
323</v>
      </c>
      <c r="BH36" s="641"/>
      <c r="BI36" s="641"/>
      <c r="BJ36" s="641"/>
      <c r="BK36" s="641"/>
      <c r="BL36" s="641"/>
      <c r="BM36" s="641"/>
      <c r="BN36" s="641"/>
      <c r="BO36" s="641"/>
      <c r="BP36" s="641"/>
      <c r="BQ36" s="641"/>
      <c r="BR36" s="641"/>
      <c r="BS36" s="641"/>
      <c r="BT36" s="641"/>
      <c r="BU36" s="642"/>
      <c r="BV36" s="618">
        <v>
67132</v>
      </c>
      <c r="BW36" s="619"/>
      <c r="BX36" s="619"/>
      <c r="BY36" s="619"/>
      <c r="BZ36" s="619"/>
      <c r="CA36" s="619"/>
      <c r="CB36" s="706"/>
      <c r="CD36" s="644" t="s">
        <v>
324</v>
      </c>
      <c r="CE36" s="645"/>
      <c r="CF36" s="645"/>
      <c r="CG36" s="645"/>
      <c r="CH36" s="645"/>
      <c r="CI36" s="645"/>
      <c r="CJ36" s="645"/>
      <c r="CK36" s="645"/>
      <c r="CL36" s="645"/>
      <c r="CM36" s="645"/>
      <c r="CN36" s="645"/>
      <c r="CO36" s="645"/>
      <c r="CP36" s="645"/>
      <c r="CQ36" s="646"/>
      <c r="CR36" s="629">
        <v>
894622</v>
      </c>
      <c r="CS36" s="630"/>
      <c r="CT36" s="630"/>
      <c r="CU36" s="630"/>
      <c r="CV36" s="630"/>
      <c r="CW36" s="630"/>
      <c r="CX36" s="630"/>
      <c r="CY36" s="631"/>
      <c r="CZ36" s="634">
        <v>
17.399999999999999</v>
      </c>
      <c r="DA36" s="665"/>
      <c r="DB36" s="665"/>
      <c r="DC36" s="671"/>
      <c r="DD36" s="638">
        <v>
667129</v>
      </c>
      <c r="DE36" s="630"/>
      <c r="DF36" s="630"/>
      <c r="DG36" s="630"/>
      <c r="DH36" s="630"/>
      <c r="DI36" s="630"/>
      <c r="DJ36" s="630"/>
      <c r="DK36" s="631"/>
      <c r="DL36" s="638">
        <v>
572319</v>
      </c>
      <c r="DM36" s="630"/>
      <c r="DN36" s="630"/>
      <c r="DO36" s="630"/>
      <c r="DP36" s="630"/>
      <c r="DQ36" s="630"/>
      <c r="DR36" s="630"/>
      <c r="DS36" s="630"/>
      <c r="DT36" s="630"/>
      <c r="DU36" s="630"/>
      <c r="DV36" s="631"/>
      <c r="DW36" s="634">
        <v>
16.8</v>
      </c>
      <c r="DX36" s="665"/>
      <c r="DY36" s="665"/>
      <c r="DZ36" s="665"/>
      <c r="EA36" s="665"/>
      <c r="EB36" s="665"/>
      <c r="EC36" s="666"/>
    </row>
    <row r="37" spans="2:133" ht="11.25" customHeight="1" x14ac:dyDescent="0.15">
      <c r="B37" s="626" t="s">
        <v>
325</v>
      </c>
      <c r="C37" s="627"/>
      <c r="D37" s="627"/>
      <c r="E37" s="627"/>
      <c r="F37" s="627"/>
      <c r="G37" s="627"/>
      <c r="H37" s="627"/>
      <c r="I37" s="627"/>
      <c r="J37" s="627"/>
      <c r="K37" s="627"/>
      <c r="L37" s="627"/>
      <c r="M37" s="627"/>
      <c r="N37" s="627"/>
      <c r="O37" s="627"/>
      <c r="P37" s="627"/>
      <c r="Q37" s="628"/>
      <c r="R37" s="629">
        <v>
132746</v>
      </c>
      <c r="S37" s="630"/>
      <c r="T37" s="630"/>
      <c r="U37" s="630"/>
      <c r="V37" s="630"/>
      <c r="W37" s="630"/>
      <c r="X37" s="630"/>
      <c r="Y37" s="631"/>
      <c r="Z37" s="632">
        <v>
2.2999999999999998</v>
      </c>
      <c r="AA37" s="632"/>
      <c r="AB37" s="632"/>
      <c r="AC37" s="632"/>
      <c r="AD37" s="633" t="s">
        <v>
127</v>
      </c>
      <c r="AE37" s="633"/>
      <c r="AF37" s="633"/>
      <c r="AG37" s="633"/>
      <c r="AH37" s="633"/>
      <c r="AI37" s="633"/>
      <c r="AJ37" s="633"/>
      <c r="AK37" s="633"/>
      <c r="AL37" s="634" t="s">
        <v>
127</v>
      </c>
      <c r="AM37" s="635"/>
      <c r="AN37" s="635"/>
      <c r="AO37" s="636"/>
      <c r="AQ37" s="707" t="s">
        <v>
326</v>
      </c>
      <c r="AR37" s="708"/>
      <c r="AS37" s="708"/>
      <c r="AT37" s="708"/>
      <c r="AU37" s="708"/>
      <c r="AV37" s="708"/>
      <c r="AW37" s="708"/>
      <c r="AX37" s="708"/>
      <c r="AY37" s="709"/>
      <c r="AZ37" s="629">
        <v>
209448</v>
      </c>
      <c r="BA37" s="630"/>
      <c r="BB37" s="630"/>
      <c r="BC37" s="630"/>
      <c r="BD37" s="663"/>
      <c r="BE37" s="663"/>
      <c r="BF37" s="687"/>
      <c r="BG37" s="644" t="s">
        <v>
327</v>
      </c>
      <c r="BH37" s="645"/>
      <c r="BI37" s="645"/>
      <c r="BJ37" s="645"/>
      <c r="BK37" s="645"/>
      <c r="BL37" s="645"/>
      <c r="BM37" s="645"/>
      <c r="BN37" s="645"/>
      <c r="BO37" s="645"/>
      <c r="BP37" s="645"/>
      <c r="BQ37" s="645"/>
      <c r="BR37" s="645"/>
      <c r="BS37" s="645"/>
      <c r="BT37" s="645"/>
      <c r="BU37" s="646"/>
      <c r="BV37" s="629">
        <v>
67132</v>
      </c>
      <c r="BW37" s="630"/>
      <c r="BX37" s="630"/>
      <c r="BY37" s="630"/>
      <c r="BZ37" s="630"/>
      <c r="CA37" s="630"/>
      <c r="CB37" s="639"/>
      <c r="CD37" s="644" t="s">
        <v>
328</v>
      </c>
      <c r="CE37" s="645"/>
      <c r="CF37" s="645"/>
      <c r="CG37" s="645"/>
      <c r="CH37" s="645"/>
      <c r="CI37" s="645"/>
      <c r="CJ37" s="645"/>
      <c r="CK37" s="645"/>
      <c r="CL37" s="645"/>
      <c r="CM37" s="645"/>
      <c r="CN37" s="645"/>
      <c r="CO37" s="645"/>
      <c r="CP37" s="645"/>
      <c r="CQ37" s="646"/>
      <c r="CR37" s="629">
        <v>
299625</v>
      </c>
      <c r="CS37" s="663"/>
      <c r="CT37" s="663"/>
      <c r="CU37" s="663"/>
      <c r="CV37" s="663"/>
      <c r="CW37" s="663"/>
      <c r="CX37" s="663"/>
      <c r="CY37" s="664"/>
      <c r="CZ37" s="634">
        <v>
5.8</v>
      </c>
      <c r="DA37" s="665"/>
      <c r="DB37" s="665"/>
      <c r="DC37" s="671"/>
      <c r="DD37" s="638">
        <v>
299625</v>
      </c>
      <c r="DE37" s="663"/>
      <c r="DF37" s="663"/>
      <c r="DG37" s="663"/>
      <c r="DH37" s="663"/>
      <c r="DI37" s="663"/>
      <c r="DJ37" s="663"/>
      <c r="DK37" s="664"/>
      <c r="DL37" s="638">
        <v>
269081</v>
      </c>
      <c r="DM37" s="663"/>
      <c r="DN37" s="663"/>
      <c r="DO37" s="663"/>
      <c r="DP37" s="663"/>
      <c r="DQ37" s="663"/>
      <c r="DR37" s="663"/>
      <c r="DS37" s="663"/>
      <c r="DT37" s="663"/>
      <c r="DU37" s="663"/>
      <c r="DV37" s="664"/>
      <c r="DW37" s="634">
        <v>
7.9</v>
      </c>
      <c r="DX37" s="665"/>
      <c r="DY37" s="665"/>
      <c r="DZ37" s="665"/>
      <c r="EA37" s="665"/>
      <c r="EB37" s="665"/>
      <c r="EC37" s="666"/>
    </row>
    <row r="38" spans="2:133" ht="11.25" customHeight="1" x14ac:dyDescent="0.15">
      <c r="B38" s="626" t="s">
        <v>
329</v>
      </c>
      <c r="C38" s="627"/>
      <c r="D38" s="627"/>
      <c r="E38" s="627"/>
      <c r="F38" s="627"/>
      <c r="G38" s="627"/>
      <c r="H38" s="627"/>
      <c r="I38" s="627"/>
      <c r="J38" s="627"/>
      <c r="K38" s="627"/>
      <c r="L38" s="627"/>
      <c r="M38" s="627"/>
      <c r="N38" s="627"/>
      <c r="O38" s="627"/>
      <c r="P38" s="627"/>
      <c r="Q38" s="628"/>
      <c r="R38" s="629">
        <v>
533005</v>
      </c>
      <c r="S38" s="630"/>
      <c r="T38" s="630"/>
      <c r="U38" s="630"/>
      <c r="V38" s="630"/>
      <c r="W38" s="630"/>
      <c r="X38" s="630"/>
      <c r="Y38" s="631"/>
      <c r="Z38" s="632">
        <v>
9.1999999999999993</v>
      </c>
      <c r="AA38" s="632"/>
      <c r="AB38" s="632"/>
      <c r="AC38" s="632"/>
      <c r="AD38" s="633" t="s">
        <v>
127</v>
      </c>
      <c r="AE38" s="633"/>
      <c r="AF38" s="633"/>
      <c r="AG38" s="633"/>
      <c r="AH38" s="633"/>
      <c r="AI38" s="633"/>
      <c r="AJ38" s="633"/>
      <c r="AK38" s="633"/>
      <c r="AL38" s="634" t="s">
        <v>
127</v>
      </c>
      <c r="AM38" s="635"/>
      <c r="AN38" s="635"/>
      <c r="AO38" s="636"/>
      <c r="AQ38" s="707" t="s">
        <v>
330</v>
      </c>
      <c r="AR38" s="708"/>
      <c r="AS38" s="708"/>
      <c r="AT38" s="708"/>
      <c r="AU38" s="708"/>
      <c r="AV38" s="708"/>
      <c r="AW38" s="708"/>
      <c r="AX38" s="708"/>
      <c r="AY38" s="709"/>
      <c r="AZ38" s="629">
        <v>
43608</v>
      </c>
      <c r="BA38" s="630"/>
      <c r="BB38" s="630"/>
      <c r="BC38" s="630"/>
      <c r="BD38" s="663"/>
      <c r="BE38" s="663"/>
      <c r="BF38" s="687"/>
      <c r="BG38" s="644" t="s">
        <v>
331</v>
      </c>
      <c r="BH38" s="645"/>
      <c r="BI38" s="645"/>
      <c r="BJ38" s="645"/>
      <c r="BK38" s="645"/>
      <c r="BL38" s="645"/>
      <c r="BM38" s="645"/>
      <c r="BN38" s="645"/>
      <c r="BO38" s="645"/>
      <c r="BP38" s="645"/>
      <c r="BQ38" s="645"/>
      <c r="BR38" s="645"/>
      <c r="BS38" s="645"/>
      <c r="BT38" s="645"/>
      <c r="BU38" s="646"/>
      <c r="BV38" s="629">
        <v>
1340</v>
      </c>
      <c r="BW38" s="630"/>
      <c r="BX38" s="630"/>
      <c r="BY38" s="630"/>
      <c r="BZ38" s="630"/>
      <c r="CA38" s="630"/>
      <c r="CB38" s="639"/>
      <c r="CD38" s="644" t="s">
        <v>
332</v>
      </c>
      <c r="CE38" s="645"/>
      <c r="CF38" s="645"/>
      <c r="CG38" s="645"/>
      <c r="CH38" s="645"/>
      <c r="CI38" s="645"/>
      <c r="CJ38" s="645"/>
      <c r="CK38" s="645"/>
      <c r="CL38" s="645"/>
      <c r="CM38" s="645"/>
      <c r="CN38" s="645"/>
      <c r="CO38" s="645"/>
      <c r="CP38" s="645"/>
      <c r="CQ38" s="646"/>
      <c r="CR38" s="629">
        <v>
657253</v>
      </c>
      <c r="CS38" s="630"/>
      <c r="CT38" s="630"/>
      <c r="CU38" s="630"/>
      <c r="CV38" s="630"/>
      <c r="CW38" s="630"/>
      <c r="CX38" s="630"/>
      <c r="CY38" s="631"/>
      <c r="CZ38" s="634">
        <v>
12.8</v>
      </c>
      <c r="DA38" s="665"/>
      <c r="DB38" s="665"/>
      <c r="DC38" s="671"/>
      <c r="DD38" s="638">
        <v>
581373</v>
      </c>
      <c r="DE38" s="630"/>
      <c r="DF38" s="630"/>
      <c r="DG38" s="630"/>
      <c r="DH38" s="630"/>
      <c r="DI38" s="630"/>
      <c r="DJ38" s="630"/>
      <c r="DK38" s="631"/>
      <c r="DL38" s="638">
        <v>
572141</v>
      </c>
      <c r="DM38" s="630"/>
      <c r="DN38" s="630"/>
      <c r="DO38" s="630"/>
      <c r="DP38" s="630"/>
      <c r="DQ38" s="630"/>
      <c r="DR38" s="630"/>
      <c r="DS38" s="630"/>
      <c r="DT38" s="630"/>
      <c r="DU38" s="630"/>
      <c r="DV38" s="631"/>
      <c r="DW38" s="634">
        <v>
16.8</v>
      </c>
      <c r="DX38" s="665"/>
      <c r="DY38" s="665"/>
      <c r="DZ38" s="665"/>
      <c r="EA38" s="665"/>
      <c r="EB38" s="665"/>
      <c r="EC38" s="666"/>
    </row>
    <row r="39" spans="2:133" ht="11.25" customHeight="1" x14ac:dyDescent="0.15">
      <c r="B39" s="626" t="s">
        <v>
333</v>
      </c>
      <c r="C39" s="627"/>
      <c r="D39" s="627"/>
      <c r="E39" s="627"/>
      <c r="F39" s="627"/>
      <c r="G39" s="627"/>
      <c r="H39" s="627"/>
      <c r="I39" s="627"/>
      <c r="J39" s="627"/>
      <c r="K39" s="627"/>
      <c r="L39" s="627"/>
      <c r="M39" s="627"/>
      <c r="N39" s="627"/>
      <c r="O39" s="627"/>
      <c r="P39" s="627"/>
      <c r="Q39" s="628"/>
      <c r="R39" s="629">
        <v>
413135</v>
      </c>
      <c r="S39" s="630"/>
      <c r="T39" s="630"/>
      <c r="U39" s="630"/>
      <c r="V39" s="630"/>
      <c r="W39" s="630"/>
      <c r="X39" s="630"/>
      <c r="Y39" s="631"/>
      <c r="Z39" s="632">
        <v>
7.1</v>
      </c>
      <c r="AA39" s="632"/>
      <c r="AB39" s="632"/>
      <c r="AC39" s="632"/>
      <c r="AD39" s="633">
        <v>
2866</v>
      </c>
      <c r="AE39" s="633"/>
      <c r="AF39" s="633"/>
      <c r="AG39" s="633"/>
      <c r="AH39" s="633"/>
      <c r="AI39" s="633"/>
      <c r="AJ39" s="633"/>
      <c r="AK39" s="633"/>
      <c r="AL39" s="634">
        <v>
0.1</v>
      </c>
      <c r="AM39" s="635"/>
      <c r="AN39" s="635"/>
      <c r="AO39" s="636"/>
      <c r="AQ39" s="707" t="s">
        <v>
334</v>
      </c>
      <c r="AR39" s="708"/>
      <c r="AS39" s="708"/>
      <c r="AT39" s="708"/>
      <c r="AU39" s="708"/>
      <c r="AV39" s="708"/>
      <c r="AW39" s="708"/>
      <c r="AX39" s="708"/>
      <c r="AY39" s="709"/>
      <c r="AZ39" s="629" t="s">
        <v>
127</v>
      </c>
      <c r="BA39" s="630"/>
      <c r="BB39" s="630"/>
      <c r="BC39" s="630"/>
      <c r="BD39" s="663"/>
      <c r="BE39" s="663"/>
      <c r="BF39" s="687"/>
      <c r="BG39" s="644" t="s">
        <v>
335</v>
      </c>
      <c r="BH39" s="645"/>
      <c r="BI39" s="645"/>
      <c r="BJ39" s="645"/>
      <c r="BK39" s="645"/>
      <c r="BL39" s="645"/>
      <c r="BM39" s="645"/>
      <c r="BN39" s="645"/>
      <c r="BO39" s="645"/>
      <c r="BP39" s="645"/>
      <c r="BQ39" s="645"/>
      <c r="BR39" s="645"/>
      <c r="BS39" s="645"/>
      <c r="BT39" s="645"/>
      <c r="BU39" s="646"/>
      <c r="BV39" s="629">
        <v>
2211</v>
      </c>
      <c r="BW39" s="630"/>
      <c r="BX39" s="630"/>
      <c r="BY39" s="630"/>
      <c r="BZ39" s="630"/>
      <c r="CA39" s="630"/>
      <c r="CB39" s="639"/>
      <c r="CD39" s="644" t="s">
        <v>
336</v>
      </c>
      <c r="CE39" s="645"/>
      <c r="CF39" s="645"/>
      <c r="CG39" s="645"/>
      <c r="CH39" s="645"/>
      <c r="CI39" s="645"/>
      <c r="CJ39" s="645"/>
      <c r="CK39" s="645"/>
      <c r="CL39" s="645"/>
      <c r="CM39" s="645"/>
      <c r="CN39" s="645"/>
      <c r="CO39" s="645"/>
      <c r="CP39" s="645"/>
      <c r="CQ39" s="646"/>
      <c r="CR39" s="629">
        <v>
462995</v>
      </c>
      <c r="CS39" s="663"/>
      <c r="CT39" s="663"/>
      <c r="CU39" s="663"/>
      <c r="CV39" s="663"/>
      <c r="CW39" s="663"/>
      <c r="CX39" s="663"/>
      <c r="CY39" s="664"/>
      <c r="CZ39" s="634">
        <v>
9</v>
      </c>
      <c r="DA39" s="665"/>
      <c r="DB39" s="665"/>
      <c r="DC39" s="671"/>
      <c r="DD39" s="638">
        <v>
400700</v>
      </c>
      <c r="DE39" s="663"/>
      <c r="DF39" s="663"/>
      <c r="DG39" s="663"/>
      <c r="DH39" s="663"/>
      <c r="DI39" s="663"/>
      <c r="DJ39" s="663"/>
      <c r="DK39" s="664"/>
      <c r="DL39" s="638" t="s">
        <v>
127</v>
      </c>
      <c r="DM39" s="663"/>
      <c r="DN39" s="663"/>
      <c r="DO39" s="663"/>
      <c r="DP39" s="663"/>
      <c r="DQ39" s="663"/>
      <c r="DR39" s="663"/>
      <c r="DS39" s="663"/>
      <c r="DT39" s="663"/>
      <c r="DU39" s="663"/>
      <c r="DV39" s="664"/>
      <c r="DW39" s="634" t="s">
        <v>
127</v>
      </c>
      <c r="DX39" s="665"/>
      <c r="DY39" s="665"/>
      <c r="DZ39" s="665"/>
      <c r="EA39" s="665"/>
      <c r="EB39" s="665"/>
      <c r="EC39" s="666"/>
    </row>
    <row r="40" spans="2:133" ht="11.25" customHeight="1" x14ac:dyDescent="0.15">
      <c r="B40" s="626" t="s">
        <v>
337</v>
      </c>
      <c r="C40" s="627"/>
      <c r="D40" s="627"/>
      <c r="E40" s="627"/>
      <c r="F40" s="627"/>
      <c r="G40" s="627"/>
      <c r="H40" s="627"/>
      <c r="I40" s="627"/>
      <c r="J40" s="627"/>
      <c r="K40" s="627"/>
      <c r="L40" s="627"/>
      <c r="M40" s="627"/>
      <c r="N40" s="627"/>
      <c r="O40" s="627"/>
      <c r="P40" s="627"/>
      <c r="Q40" s="628"/>
      <c r="R40" s="629">
        <v>
149400</v>
      </c>
      <c r="S40" s="630"/>
      <c r="T40" s="630"/>
      <c r="U40" s="630"/>
      <c r="V40" s="630"/>
      <c r="W40" s="630"/>
      <c r="X40" s="630"/>
      <c r="Y40" s="631"/>
      <c r="Z40" s="632">
        <v>
2.6</v>
      </c>
      <c r="AA40" s="632"/>
      <c r="AB40" s="632"/>
      <c r="AC40" s="632"/>
      <c r="AD40" s="633" t="s">
        <v>
127</v>
      </c>
      <c r="AE40" s="633"/>
      <c r="AF40" s="633"/>
      <c r="AG40" s="633"/>
      <c r="AH40" s="633"/>
      <c r="AI40" s="633"/>
      <c r="AJ40" s="633"/>
      <c r="AK40" s="633"/>
      <c r="AL40" s="634" t="s">
        <v>
127</v>
      </c>
      <c r="AM40" s="635"/>
      <c r="AN40" s="635"/>
      <c r="AO40" s="636"/>
      <c r="AQ40" s="707" t="s">
        <v>
338</v>
      </c>
      <c r="AR40" s="708"/>
      <c r="AS40" s="708"/>
      <c r="AT40" s="708"/>
      <c r="AU40" s="708"/>
      <c r="AV40" s="708"/>
      <c r="AW40" s="708"/>
      <c r="AX40" s="708"/>
      <c r="AY40" s="709"/>
      <c r="AZ40" s="629" t="s">
        <v>
127</v>
      </c>
      <c r="BA40" s="630"/>
      <c r="BB40" s="630"/>
      <c r="BC40" s="630"/>
      <c r="BD40" s="663"/>
      <c r="BE40" s="663"/>
      <c r="BF40" s="687"/>
      <c r="BG40" s="710" t="s">
        <v>
339</v>
      </c>
      <c r="BH40" s="711"/>
      <c r="BI40" s="711"/>
      <c r="BJ40" s="711"/>
      <c r="BK40" s="711"/>
      <c r="BL40" s="364"/>
      <c r="BM40" s="645" t="s">
        <v>
340</v>
      </c>
      <c r="BN40" s="645"/>
      <c r="BO40" s="645"/>
      <c r="BP40" s="645"/>
      <c r="BQ40" s="645"/>
      <c r="BR40" s="645"/>
      <c r="BS40" s="645"/>
      <c r="BT40" s="645"/>
      <c r="BU40" s="646"/>
      <c r="BV40" s="629">
        <v>
118</v>
      </c>
      <c r="BW40" s="630"/>
      <c r="BX40" s="630"/>
      <c r="BY40" s="630"/>
      <c r="BZ40" s="630"/>
      <c r="CA40" s="630"/>
      <c r="CB40" s="639"/>
      <c r="CD40" s="644" t="s">
        <v>
341</v>
      </c>
      <c r="CE40" s="645"/>
      <c r="CF40" s="645"/>
      <c r="CG40" s="645"/>
      <c r="CH40" s="645"/>
      <c r="CI40" s="645"/>
      <c r="CJ40" s="645"/>
      <c r="CK40" s="645"/>
      <c r="CL40" s="645"/>
      <c r="CM40" s="645"/>
      <c r="CN40" s="645"/>
      <c r="CO40" s="645"/>
      <c r="CP40" s="645"/>
      <c r="CQ40" s="646"/>
      <c r="CR40" s="629">
        <v>
22300</v>
      </c>
      <c r="CS40" s="630"/>
      <c r="CT40" s="630"/>
      <c r="CU40" s="630"/>
      <c r="CV40" s="630"/>
      <c r="CW40" s="630"/>
      <c r="CX40" s="630"/>
      <c r="CY40" s="631"/>
      <c r="CZ40" s="634">
        <v>
0.4</v>
      </c>
      <c r="DA40" s="665"/>
      <c r="DB40" s="665"/>
      <c r="DC40" s="671"/>
      <c r="DD40" s="638">
        <v>
20300</v>
      </c>
      <c r="DE40" s="630"/>
      <c r="DF40" s="630"/>
      <c r="DG40" s="630"/>
      <c r="DH40" s="630"/>
      <c r="DI40" s="630"/>
      <c r="DJ40" s="630"/>
      <c r="DK40" s="631"/>
      <c r="DL40" s="638" t="s">
        <v>
127</v>
      </c>
      <c r="DM40" s="630"/>
      <c r="DN40" s="630"/>
      <c r="DO40" s="630"/>
      <c r="DP40" s="630"/>
      <c r="DQ40" s="630"/>
      <c r="DR40" s="630"/>
      <c r="DS40" s="630"/>
      <c r="DT40" s="630"/>
      <c r="DU40" s="630"/>
      <c r="DV40" s="631"/>
      <c r="DW40" s="634" t="s">
        <v>
127</v>
      </c>
      <c r="DX40" s="665"/>
      <c r="DY40" s="665"/>
      <c r="DZ40" s="665"/>
      <c r="EA40" s="665"/>
      <c r="EB40" s="665"/>
      <c r="EC40" s="666"/>
    </row>
    <row r="41" spans="2:133" ht="11.25" customHeight="1" x14ac:dyDescent="0.15">
      <c r="B41" s="626" t="s">
        <v>
342</v>
      </c>
      <c r="C41" s="627"/>
      <c r="D41" s="627"/>
      <c r="E41" s="627"/>
      <c r="F41" s="627"/>
      <c r="G41" s="627"/>
      <c r="H41" s="627"/>
      <c r="I41" s="627"/>
      <c r="J41" s="627"/>
      <c r="K41" s="627"/>
      <c r="L41" s="627"/>
      <c r="M41" s="627"/>
      <c r="N41" s="627"/>
      <c r="O41" s="627"/>
      <c r="P41" s="627"/>
      <c r="Q41" s="628"/>
      <c r="R41" s="629" t="s">
        <v>
127</v>
      </c>
      <c r="S41" s="630"/>
      <c r="T41" s="630"/>
      <c r="U41" s="630"/>
      <c r="V41" s="630"/>
      <c r="W41" s="630"/>
      <c r="X41" s="630"/>
      <c r="Y41" s="631"/>
      <c r="Z41" s="632" t="s">
        <v>
127</v>
      </c>
      <c r="AA41" s="632"/>
      <c r="AB41" s="632"/>
      <c r="AC41" s="632"/>
      <c r="AD41" s="633" t="s">
        <v>
127</v>
      </c>
      <c r="AE41" s="633"/>
      <c r="AF41" s="633"/>
      <c r="AG41" s="633"/>
      <c r="AH41" s="633"/>
      <c r="AI41" s="633"/>
      <c r="AJ41" s="633"/>
      <c r="AK41" s="633"/>
      <c r="AL41" s="634" t="s">
        <v>
127</v>
      </c>
      <c r="AM41" s="635"/>
      <c r="AN41" s="635"/>
      <c r="AO41" s="636"/>
      <c r="AQ41" s="707" t="s">
        <v>
343</v>
      </c>
      <c r="AR41" s="708"/>
      <c r="AS41" s="708"/>
      <c r="AT41" s="708"/>
      <c r="AU41" s="708"/>
      <c r="AV41" s="708"/>
      <c r="AW41" s="708"/>
      <c r="AX41" s="708"/>
      <c r="AY41" s="709"/>
      <c r="AZ41" s="629">
        <v>
85312</v>
      </c>
      <c r="BA41" s="630"/>
      <c r="BB41" s="630"/>
      <c r="BC41" s="630"/>
      <c r="BD41" s="663"/>
      <c r="BE41" s="663"/>
      <c r="BF41" s="687"/>
      <c r="BG41" s="710"/>
      <c r="BH41" s="711"/>
      <c r="BI41" s="711"/>
      <c r="BJ41" s="711"/>
      <c r="BK41" s="711"/>
      <c r="BL41" s="364"/>
      <c r="BM41" s="645" t="s">
        <v>
344</v>
      </c>
      <c r="BN41" s="645"/>
      <c r="BO41" s="645"/>
      <c r="BP41" s="645"/>
      <c r="BQ41" s="645"/>
      <c r="BR41" s="645"/>
      <c r="BS41" s="645"/>
      <c r="BT41" s="645"/>
      <c r="BU41" s="646"/>
      <c r="BV41" s="629" t="s">
        <v>
127</v>
      </c>
      <c r="BW41" s="630"/>
      <c r="BX41" s="630"/>
      <c r="BY41" s="630"/>
      <c r="BZ41" s="630"/>
      <c r="CA41" s="630"/>
      <c r="CB41" s="639"/>
      <c r="CD41" s="644" t="s">
        <v>
345</v>
      </c>
      <c r="CE41" s="645"/>
      <c r="CF41" s="645"/>
      <c r="CG41" s="645"/>
      <c r="CH41" s="645"/>
      <c r="CI41" s="645"/>
      <c r="CJ41" s="645"/>
      <c r="CK41" s="645"/>
      <c r="CL41" s="645"/>
      <c r="CM41" s="645"/>
      <c r="CN41" s="645"/>
      <c r="CO41" s="645"/>
      <c r="CP41" s="645"/>
      <c r="CQ41" s="646"/>
      <c r="CR41" s="629" t="s">
        <v>
127</v>
      </c>
      <c r="CS41" s="663"/>
      <c r="CT41" s="663"/>
      <c r="CU41" s="663"/>
      <c r="CV41" s="663"/>
      <c r="CW41" s="663"/>
      <c r="CX41" s="663"/>
      <c r="CY41" s="664"/>
      <c r="CZ41" s="634" t="s">
        <v>
127</v>
      </c>
      <c r="DA41" s="665"/>
      <c r="DB41" s="665"/>
      <c r="DC41" s="671"/>
      <c r="DD41" s="638" t="s">
        <v>
127</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
346</v>
      </c>
      <c r="C42" s="627"/>
      <c r="D42" s="627"/>
      <c r="E42" s="627"/>
      <c r="F42" s="627"/>
      <c r="G42" s="627"/>
      <c r="H42" s="627"/>
      <c r="I42" s="627"/>
      <c r="J42" s="627"/>
      <c r="K42" s="627"/>
      <c r="L42" s="627"/>
      <c r="M42" s="627"/>
      <c r="N42" s="627"/>
      <c r="O42" s="627"/>
      <c r="P42" s="627"/>
      <c r="Q42" s="628"/>
      <c r="R42" s="629" t="s">
        <v>
127</v>
      </c>
      <c r="S42" s="630"/>
      <c r="T42" s="630"/>
      <c r="U42" s="630"/>
      <c r="V42" s="630"/>
      <c r="W42" s="630"/>
      <c r="X42" s="630"/>
      <c r="Y42" s="631"/>
      <c r="Z42" s="632" t="s">
        <v>
127</v>
      </c>
      <c r="AA42" s="632"/>
      <c r="AB42" s="632"/>
      <c r="AC42" s="632"/>
      <c r="AD42" s="633" t="s">
        <v>
127</v>
      </c>
      <c r="AE42" s="633"/>
      <c r="AF42" s="633"/>
      <c r="AG42" s="633"/>
      <c r="AH42" s="633"/>
      <c r="AI42" s="633"/>
      <c r="AJ42" s="633"/>
      <c r="AK42" s="633"/>
      <c r="AL42" s="634" t="s">
        <v>
127</v>
      </c>
      <c r="AM42" s="635"/>
      <c r="AN42" s="635"/>
      <c r="AO42" s="636"/>
      <c r="AQ42" s="717" t="s">
        <v>
347</v>
      </c>
      <c r="AR42" s="718"/>
      <c r="AS42" s="718"/>
      <c r="AT42" s="718"/>
      <c r="AU42" s="718"/>
      <c r="AV42" s="718"/>
      <c r="AW42" s="718"/>
      <c r="AX42" s="718"/>
      <c r="AY42" s="719"/>
      <c r="AZ42" s="723">
        <v>
362493</v>
      </c>
      <c r="BA42" s="724"/>
      <c r="BB42" s="724"/>
      <c r="BC42" s="724"/>
      <c r="BD42" s="700"/>
      <c r="BE42" s="700"/>
      <c r="BF42" s="702"/>
      <c r="BG42" s="712"/>
      <c r="BH42" s="713"/>
      <c r="BI42" s="713"/>
      <c r="BJ42" s="713"/>
      <c r="BK42" s="713"/>
      <c r="BL42" s="365"/>
      <c r="BM42" s="655" t="s">
        <v>
348</v>
      </c>
      <c r="BN42" s="655"/>
      <c r="BO42" s="655"/>
      <c r="BP42" s="655"/>
      <c r="BQ42" s="655"/>
      <c r="BR42" s="655"/>
      <c r="BS42" s="655"/>
      <c r="BT42" s="655"/>
      <c r="BU42" s="656"/>
      <c r="BV42" s="723">
        <v>
331</v>
      </c>
      <c r="BW42" s="724"/>
      <c r="BX42" s="724"/>
      <c r="BY42" s="724"/>
      <c r="BZ42" s="724"/>
      <c r="CA42" s="724"/>
      <c r="CB42" s="736"/>
      <c r="CD42" s="626" t="s">
        <v>
349</v>
      </c>
      <c r="CE42" s="627"/>
      <c r="CF42" s="627"/>
      <c r="CG42" s="627"/>
      <c r="CH42" s="627"/>
      <c r="CI42" s="627"/>
      <c r="CJ42" s="627"/>
      <c r="CK42" s="627"/>
      <c r="CL42" s="627"/>
      <c r="CM42" s="627"/>
      <c r="CN42" s="627"/>
      <c r="CO42" s="627"/>
      <c r="CP42" s="627"/>
      <c r="CQ42" s="628"/>
      <c r="CR42" s="629">
        <v>
551810</v>
      </c>
      <c r="CS42" s="663"/>
      <c r="CT42" s="663"/>
      <c r="CU42" s="663"/>
      <c r="CV42" s="663"/>
      <c r="CW42" s="663"/>
      <c r="CX42" s="663"/>
      <c r="CY42" s="664"/>
      <c r="CZ42" s="634">
        <v>
10.7</v>
      </c>
      <c r="DA42" s="665"/>
      <c r="DB42" s="665"/>
      <c r="DC42" s="671"/>
      <c r="DD42" s="638">
        <v>
419429</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
350</v>
      </c>
      <c r="C43" s="627"/>
      <c r="D43" s="627"/>
      <c r="E43" s="627"/>
      <c r="F43" s="627"/>
      <c r="G43" s="627"/>
      <c r="H43" s="627"/>
      <c r="I43" s="627"/>
      <c r="J43" s="627"/>
      <c r="K43" s="627"/>
      <c r="L43" s="627"/>
      <c r="M43" s="627"/>
      <c r="N43" s="627"/>
      <c r="O43" s="627"/>
      <c r="P43" s="627"/>
      <c r="Q43" s="628"/>
      <c r="R43" s="629">
        <v>
149400</v>
      </c>
      <c r="S43" s="630"/>
      <c r="T43" s="630"/>
      <c r="U43" s="630"/>
      <c r="V43" s="630"/>
      <c r="W43" s="630"/>
      <c r="X43" s="630"/>
      <c r="Y43" s="631"/>
      <c r="Z43" s="632">
        <v>
2.6</v>
      </c>
      <c r="AA43" s="632"/>
      <c r="AB43" s="632"/>
      <c r="AC43" s="632"/>
      <c r="AD43" s="633" t="s">
        <v>
127</v>
      </c>
      <c r="AE43" s="633"/>
      <c r="AF43" s="633"/>
      <c r="AG43" s="633"/>
      <c r="AH43" s="633"/>
      <c r="AI43" s="633"/>
      <c r="AJ43" s="633"/>
      <c r="AK43" s="633"/>
      <c r="AL43" s="634" t="s">
        <v>
127</v>
      </c>
      <c r="AM43" s="635"/>
      <c r="AN43" s="635"/>
      <c r="AO43" s="636"/>
      <c r="BV43" s="219"/>
      <c r="BW43" s="219"/>
      <c r="BX43" s="219"/>
      <c r="BY43" s="219"/>
      <c r="BZ43" s="219"/>
      <c r="CA43" s="219"/>
      <c r="CB43" s="219"/>
      <c r="CD43" s="626" t="s">
        <v>
351</v>
      </c>
      <c r="CE43" s="627"/>
      <c r="CF43" s="627"/>
      <c r="CG43" s="627"/>
      <c r="CH43" s="627"/>
      <c r="CI43" s="627"/>
      <c r="CJ43" s="627"/>
      <c r="CK43" s="627"/>
      <c r="CL43" s="627"/>
      <c r="CM43" s="627"/>
      <c r="CN43" s="627"/>
      <c r="CO43" s="627"/>
      <c r="CP43" s="627"/>
      <c r="CQ43" s="628"/>
      <c r="CR43" s="629" t="s">
        <v>
127</v>
      </c>
      <c r="CS43" s="663"/>
      <c r="CT43" s="663"/>
      <c r="CU43" s="663"/>
      <c r="CV43" s="663"/>
      <c r="CW43" s="663"/>
      <c r="CX43" s="663"/>
      <c r="CY43" s="664"/>
      <c r="CZ43" s="634" t="s">
        <v>
127</v>
      </c>
      <c r="DA43" s="665"/>
      <c r="DB43" s="665"/>
      <c r="DC43" s="671"/>
      <c r="DD43" s="638" t="s">
        <v>
127</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
352</v>
      </c>
      <c r="C44" s="674"/>
      <c r="D44" s="674"/>
      <c r="E44" s="674"/>
      <c r="F44" s="674"/>
      <c r="G44" s="674"/>
      <c r="H44" s="674"/>
      <c r="I44" s="674"/>
      <c r="J44" s="674"/>
      <c r="K44" s="674"/>
      <c r="L44" s="674"/>
      <c r="M44" s="674"/>
      <c r="N44" s="674"/>
      <c r="O44" s="674"/>
      <c r="P44" s="674"/>
      <c r="Q44" s="675"/>
      <c r="R44" s="723">
        <v>
5793013</v>
      </c>
      <c r="S44" s="724"/>
      <c r="T44" s="724"/>
      <c r="U44" s="724"/>
      <c r="V44" s="724"/>
      <c r="W44" s="724"/>
      <c r="X44" s="724"/>
      <c r="Y44" s="725"/>
      <c r="Z44" s="726">
        <v>
100</v>
      </c>
      <c r="AA44" s="726"/>
      <c r="AB44" s="726"/>
      <c r="AC44" s="726"/>
      <c r="AD44" s="727">
        <v>
3253896</v>
      </c>
      <c r="AE44" s="727"/>
      <c r="AF44" s="727"/>
      <c r="AG44" s="727"/>
      <c r="AH44" s="727"/>
      <c r="AI44" s="727"/>
      <c r="AJ44" s="727"/>
      <c r="AK44" s="727"/>
      <c r="AL44" s="728">
        <v>
100</v>
      </c>
      <c r="AM44" s="701"/>
      <c r="AN44" s="701"/>
      <c r="AO44" s="729"/>
      <c r="CD44" s="730" t="s">
        <v>
299</v>
      </c>
      <c r="CE44" s="731"/>
      <c r="CF44" s="626" t="s">
        <v>
353</v>
      </c>
      <c r="CG44" s="627"/>
      <c r="CH44" s="627"/>
      <c r="CI44" s="627"/>
      <c r="CJ44" s="627"/>
      <c r="CK44" s="627"/>
      <c r="CL44" s="627"/>
      <c r="CM44" s="627"/>
      <c r="CN44" s="627"/>
      <c r="CO44" s="627"/>
      <c r="CP44" s="627"/>
      <c r="CQ44" s="628"/>
      <c r="CR44" s="629">
        <v>
551810</v>
      </c>
      <c r="CS44" s="630"/>
      <c r="CT44" s="630"/>
      <c r="CU44" s="630"/>
      <c r="CV44" s="630"/>
      <c r="CW44" s="630"/>
      <c r="CX44" s="630"/>
      <c r="CY44" s="631"/>
      <c r="CZ44" s="634">
        <v>
10.7</v>
      </c>
      <c r="DA44" s="635"/>
      <c r="DB44" s="635"/>
      <c r="DC44" s="647"/>
      <c r="DD44" s="638">
        <v>
419429</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
354</v>
      </c>
      <c r="CG45" s="627"/>
      <c r="CH45" s="627"/>
      <c r="CI45" s="627"/>
      <c r="CJ45" s="627"/>
      <c r="CK45" s="627"/>
      <c r="CL45" s="627"/>
      <c r="CM45" s="627"/>
      <c r="CN45" s="627"/>
      <c r="CO45" s="627"/>
      <c r="CP45" s="627"/>
      <c r="CQ45" s="628"/>
      <c r="CR45" s="629">
        <v>
41279</v>
      </c>
      <c r="CS45" s="663"/>
      <c r="CT45" s="663"/>
      <c r="CU45" s="663"/>
      <c r="CV45" s="663"/>
      <c r="CW45" s="663"/>
      <c r="CX45" s="663"/>
      <c r="CY45" s="664"/>
      <c r="CZ45" s="634">
        <v>
0.8</v>
      </c>
      <c r="DA45" s="665"/>
      <c r="DB45" s="665"/>
      <c r="DC45" s="671"/>
      <c r="DD45" s="638">
        <v>
13169</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
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
356</v>
      </c>
      <c r="CG46" s="627"/>
      <c r="CH46" s="627"/>
      <c r="CI46" s="627"/>
      <c r="CJ46" s="627"/>
      <c r="CK46" s="627"/>
      <c r="CL46" s="627"/>
      <c r="CM46" s="627"/>
      <c r="CN46" s="627"/>
      <c r="CO46" s="627"/>
      <c r="CP46" s="627"/>
      <c r="CQ46" s="628"/>
      <c r="CR46" s="629">
        <v>
510531</v>
      </c>
      <c r="CS46" s="630"/>
      <c r="CT46" s="630"/>
      <c r="CU46" s="630"/>
      <c r="CV46" s="630"/>
      <c r="CW46" s="630"/>
      <c r="CX46" s="630"/>
      <c r="CY46" s="631"/>
      <c r="CZ46" s="634">
        <v>
9.9</v>
      </c>
      <c r="DA46" s="635"/>
      <c r="DB46" s="635"/>
      <c r="DC46" s="647"/>
      <c r="DD46" s="638">
        <v>
406260</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
357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
358</v>
      </c>
      <c r="CG47" s="627"/>
      <c r="CH47" s="627"/>
      <c r="CI47" s="627"/>
      <c r="CJ47" s="627"/>
      <c r="CK47" s="627"/>
      <c r="CL47" s="627"/>
      <c r="CM47" s="627"/>
      <c r="CN47" s="627"/>
      <c r="CO47" s="627"/>
      <c r="CP47" s="627"/>
      <c r="CQ47" s="628"/>
      <c r="CR47" s="629" t="s">
        <v>
127</v>
      </c>
      <c r="CS47" s="663"/>
      <c r="CT47" s="663"/>
      <c r="CU47" s="663"/>
      <c r="CV47" s="663"/>
      <c r="CW47" s="663"/>
      <c r="CX47" s="663"/>
      <c r="CY47" s="664"/>
      <c r="CZ47" s="634" t="s">
        <v>
127</v>
      </c>
      <c r="DA47" s="665"/>
      <c r="DB47" s="665"/>
      <c r="DC47" s="671"/>
      <c r="DD47" s="638" t="s">
        <v>
127</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
359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
360</v>
      </c>
      <c r="CG48" s="627"/>
      <c r="CH48" s="627"/>
      <c r="CI48" s="627"/>
      <c r="CJ48" s="627"/>
      <c r="CK48" s="627"/>
      <c r="CL48" s="627"/>
      <c r="CM48" s="627"/>
      <c r="CN48" s="627"/>
      <c r="CO48" s="627"/>
      <c r="CP48" s="627"/>
      <c r="CQ48" s="628"/>
      <c r="CR48" s="629" t="s">
        <v>
127</v>
      </c>
      <c r="CS48" s="630"/>
      <c r="CT48" s="630"/>
      <c r="CU48" s="630"/>
      <c r="CV48" s="630"/>
      <c r="CW48" s="630"/>
      <c r="CX48" s="630"/>
      <c r="CY48" s="631"/>
      <c r="CZ48" s="634" t="s">
        <v>
127</v>
      </c>
      <c r="DA48" s="635"/>
      <c r="DB48" s="635"/>
      <c r="DC48" s="647"/>
      <c r="DD48" s="638" t="s">
        <v>
127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
361</v>
      </c>
      <c r="CE49" s="674"/>
      <c r="CF49" s="674"/>
      <c r="CG49" s="674"/>
      <c r="CH49" s="674"/>
      <c r="CI49" s="674"/>
      <c r="CJ49" s="674"/>
      <c r="CK49" s="674"/>
      <c r="CL49" s="674"/>
      <c r="CM49" s="674"/>
      <c r="CN49" s="674"/>
      <c r="CO49" s="674"/>
      <c r="CP49" s="674"/>
      <c r="CQ49" s="675"/>
      <c r="CR49" s="723">
        <v>
5147937</v>
      </c>
      <c r="CS49" s="700"/>
      <c r="CT49" s="700"/>
      <c r="CU49" s="700"/>
      <c r="CV49" s="700"/>
      <c r="CW49" s="700"/>
      <c r="CX49" s="700"/>
      <c r="CY49" s="737"/>
      <c r="CZ49" s="728">
        <v>
100</v>
      </c>
      <c r="DA49" s="738"/>
      <c r="DB49" s="738"/>
      <c r="DC49" s="739"/>
      <c r="DD49" s="740">
        <v>
3913357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2n4GcDRieu4dxGkbeH5U/ISN3W8+0ASdS/1mrAbabyJkq4CUSJ1V0yeTCUkUtmZ7Hmcf0Bpro6Hwx8Se34D3Xg==" saltValue="56wqni3trpO0X7l8kFm13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25" zoomScaleSheetLayoutView="70" workbookViewId="0">
      <selection activeCell="BS8" sqref="BS8:CG8"/>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
362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
363</v>
      </c>
      <c r="DK2" s="751"/>
      <c r="DL2" s="751"/>
      <c r="DM2" s="751"/>
      <c r="DN2" s="751"/>
      <c r="DO2" s="752"/>
      <c r="DP2" s="224"/>
      <c r="DQ2" s="750" t="s">
        <v>
364</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
365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
366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
367</v>
      </c>
      <c r="B5" s="756"/>
      <c r="C5" s="756"/>
      <c r="D5" s="756"/>
      <c r="E5" s="756"/>
      <c r="F5" s="756"/>
      <c r="G5" s="756"/>
      <c r="H5" s="756"/>
      <c r="I5" s="756"/>
      <c r="J5" s="756"/>
      <c r="K5" s="756"/>
      <c r="L5" s="756"/>
      <c r="M5" s="756"/>
      <c r="N5" s="756"/>
      <c r="O5" s="756"/>
      <c r="P5" s="757"/>
      <c r="Q5" s="761" t="s">
        <v>
368</v>
      </c>
      <c r="R5" s="762"/>
      <c r="S5" s="762"/>
      <c r="T5" s="762"/>
      <c r="U5" s="763"/>
      <c r="V5" s="761" t="s">
        <v>
369</v>
      </c>
      <c r="W5" s="762"/>
      <c r="X5" s="762"/>
      <c r="Y5" s="762"/>
      <c r="Z5" s="763"/>
      <c r="AA5" s="761" t="s">
        <v>
370</v>
      </c>
      <c r="AB5" s="762"/>
      <c r="AC5" s="762"/>
      <c r="AD5" s="762"/>
      <c r="AE5" s="762"/>
      <c r="AF5" s="767" t="s">
        <v>
371</v>
      </c>
      <c r="AG5" s="762"/>
      <c r="AH5" s="762"/>
      <c r="AI5" s="762"/>
      <c r="AJ5" s="768"/>
      <c r="AK5" s="762" t="s">
        <v>
372</v>
      </c>
      <c r="AL5" s="762"/>
      <c r="AM5" s="762"/>
      <c r="AN5" s="762"/>
      <c r="AO5" s="763"/>
      <c r="AP5" s="761" t="s">
        <v>
373</v>
      </c>
      <c r="AQ5" s="762"/>
      <c r="AR5" s="762"/>
      <c r="AS5" s="762"/>
      <c r="AT5" s="763"/>
      <c r="AU5" s="761" t="s">
        <v>
374</v>
      </c>
      <c r="AV5" s="762"/>
      <c r="AW5" s="762"/>
      <c r="AX5" s="762"/>
      <c r="AY5" s="768"/>
      <c r="AZ5" s="228"/>
      <c r="BA5" s="228"/>
      <c r="BB5" s="228"/>
      <c r="BC5" s="228"/>
      <c r="BD5" s="228"/>
      <c r="BE5" s="229"/>
      <c r="BF5" s="229"/>
      <c r="BG5" s="229"/>
      <c r="BH5" s="229"/>
      <c r="BI5" s="229"/>
      <c r="BJ5" s="229"/>
      <c r="BK5" s="229"/>
      <c r="BL5" s="229"/>
      <c r="BM5" s="229"/>
      <c r="BN5" s="229"/>
      <c r="BO5" s="229"/>
      <c r="BP5" s="229"/>
      <c r="BQ5" s="755" t="s">
        <v>
375</v>
      </c>
      <c r="BR5" s="756"/>
      <c r="BS5" s="756"/>
      <c r="BT5" s="756"/>
      <c r="BU5" s="756"/>
      <c r="BV5" s="756"/>
      <c r="BW5" s="756"/>
      <c r="BX5" s="756"/>
      <c r="BY5" s="756"/>
      <c r="BZ5" s="756"/>
      <c r="CA5" s="756"/>
      <c r="CB5" s="756"/>
      <c r="CC5" s="756"/>
      <c r="CD5" s="756"/>
      <c r="CE5" s="756"/>
      <c r="CF5" s="756"/>
      <c r="CG5" s="757"/>
      <c r="CH5" s="761" t="s">
        <v>
376</v>
      </c>
      <c r="CI5" s="762"/>
      <c r="CJ5" s="762"/>
      <c r="CK5" s="762"/>
      <c r="CL5" s="763"/>
      <c r="CM5" s="761" t="s">
        <v>
377</v>
      </c>
      <c r="CN5" s="762"/>
      <c r="CO5" s="762"/>
      <c r="CP5" s="762"/>
      <c r="CQ5" s="763"/>
      <c r="CR5" s="761" t="s">
        <v>
378</v>
      </c>
      <c r="CS5" s="762"/>
      <c r="CT5" s="762"/>
      <c r="CU5" s="762"/>
      <c r="CV5" s="763"/>
      <c r="CW5" s="761" t="s">
        <v>
379</v>
      </c>
      <c r="CX5" s="762"/>
      <c r="CY5" s="762"/>
      <c r="CZ5" s="762"/>
      <c r="DA5" s="763"/>
      <c r="DB5" s="761" t="s">
        <v>
380</v>
      </c>
      <c r="DC5" s="762"/>
      <c r="DD5" s="762"/>
      <c r="DE5" s="762"/>
      <c r="DF5" s="763"/>
      <c r="DG5" s="791" t="s">
        <v>
381</v>
      </c>
      <c r="DH5" s="792"/>
      <c r="DI5" s="792"/>
      <c r="DJ5" s="792"/>
      <c r="DK5" s="793"/>
      <c r="DL5" s="791" t="s">
        <v>
382</v>
      </c>
      <c r="DM5" s="792"/>
      <c r="DN5" s="792"/>
      <c r="DO5" s="792"/>
      <c r="DP5" s="793"/>
      <c r="DQ5" s="761" t="s">
        <v>
383</v>
      </c>
      <c r="DR5" s="762"/>
      <c r="DS5" s="762"/>
      <c r="DT5" s="762"/>
      <c r="DU5" s="763"/>
      <c r="DV5" s="761" t="s">
        <v>
374</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
1</v>
      </c>
      <c r="B7" s="777" t="s">
        <v>
384</v>
      </c>
      <c r="C7" s="778"/>
      <c r="D7" s="778"/>
      <c r="E7" s="778"/>
      <c r="F7" s="778"/>
      <c r="G7" s="778"/>
      <c r="H7" s="778"/>
      <c r="I7" s="778"/>
      <c r="J7" s="778"/>
      <c r="K7" s="778"/>
      <c r="L7" s="778"/>
      <c r="M7" s="778"/>
      <c r="N7" s="778"/>
      <c r="O7" s="778"/>
      <c r="P7" s="779"/>
      <c r="Q7" s="780">
        <v>
5795</v>
      </c>
      <c r="R7" s="781"/>
      <c r="S7" s="781"/>
      <c r="T7" s="781"/>
      <c r="U7" s="781"/>
      <c r="V7" s="781">
        <v>
5150</v>
      </c>
      <c r="W7" s="781"/>
      <c r="X7" s="781"/>
      <c r="Y7" s="781"/>
      <c r="Z7" s="781"/>
      <c r="AA7" s="781">
        <v>
645</v>
      </c>
      <c r="AB7" s="781"/>
      <c r="AC7" s="781"/>
      <c r="AD7" s="781"/>
      <c r="AE7" s="782"/>
      <c r="AF7" s="783">
        <v>
432</v>
      </c>
      <c r="AG7" s="784"/>
      <c r="AH7" s="784"/>
      <c r="AI7" s="784"/>
      <c r="AJ7" s="785"/>
      <c r="AK7" s="786">
        <v>
2</v>
      </c>
      <c r="AL7" s="787"/>
      <c r="AM7" s="787"/>
      <c r="AN7" s="787"/>
      <c r="AO7" s="787"/>
      <c r="AP7" s="787">
        <v>
3737</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
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
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
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
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
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
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
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
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
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
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
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
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
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
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
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
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
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
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
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
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
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
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
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
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
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
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
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
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
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
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
385</v>
      </c>
      <c r="BA22" s="834"/>
      <c r="BB22" s="834"/>
      <c r="BC22" s="834"/>
      <c r="BD22" s="835"/>
      <c r="BE22" s="229"/>
      <c r="BF22" s="229"/>
      <c r="BG22" s="229"/>
      <c r="BH22" s="229"/>
      <c r="BI22" s="229"/>
      <c r="BJ22" s="229"/>
      <c r="BK22" s="229"/>
      <c r="BL22" s="229"/>
      <c r="BM22" s="229"/>
      <c r="BN22" s="229"/>
      <c r="BO22" s="229"/>
      <c r="BP22" s="229"/>
      <c r="BQ22" s="234">
        <v>
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
386</v>
      </c>
      <c r="B23" s="817" t="s">
        <v>
387</v>
      </c>
      <c r="C23" s="818"/>
      <c r="D23" s="818"/>
      <c r="E23" s="818"/>
      <c r="F23" s="818"/>
      <c r="G23" s="818"/>
      <c r="H23" s="818"/>
      <c r="I23" s="818"/>
      <c r="J23" s="818"/>
      <c r="K23" s="818"/>
      <c r="L23" s="818"/>
      <c r="M23" s="818"/>
      <c r="N23" s="818"/>
      <c r="O23" s="818"/>
      <c r="P23" s="819"/>
      <c r="Q23" s="820">
        <v>
5795</v>
      </c>
      <c r="R23" s="821"/>
      <c r="S23" s="821"/>
      <c r="T23" s="821"/>
      <c r="U23" s="821"/>
      <c r="V23" s="821">
        <v>
5150</v>
      </c>
      <c r="W23" s="821"/>
      <c r="X23" s="821"/>
      <c r="Y23" s="821"/>
      <c r="Z23" s="821"/>
      <c r="AA23" s="821">
        <v>
645</v>
      </c>
      <c r="AB23" s="821"/>
      <c r="AC23" s="821"/>
      <c r="AD23" s="821"/>
      <c r="AE23" s="822"/>
      <c r="AF23" s="823">
        <v>
432</v>
      </c>
      <c r="AG23" s="821"/>
      <c r="AH23" s="821"/>
      <c r="AI23" s="821"/>
      <c r="AJ23" s="824"/>
      <c r="AK23" s="825"/>
      <c r="AL23" s="826"/>
      <c r="AM23" s="826"/>
      <c r="AN23" s="826"/>
      <c r="AO23" s="826"/>
      <c r="AP23" s="821">
        <v>
3737</v>
      </c>
      <c r="AQ23" s="821"/>
      <c r="AR23" s="821"/>
      <c r="AS23" s="821"/>
      <c r="AT23" s="821"/>
      <c r="AU23" s="837"/>
      <c r="AV23" s="837"/>
      <c r="AW23" s="837"/>
      <c r="AX23" s="837"/>
      <c r="AY23" s="838"/>
      <c r="AZ23" s="839" t="s">
        <v>
127</v>
      </c>
      <c r="BA23" s="840"/>
      <c r="BB23" s="840"/>
      <c r="BC23" s="840"/>
      <c r="BD23" s="841"/>
      <c r="BE23" s="229"/>
      <c r="BF23" s="229"/>
      <c r="BG23" s="229"/>
      <c r="BH23" s="229"/>
      <c r="BI23" s="229"/>
      <c r="BJ23" s="229"/>
      <c r="BK23" s="229"/>
      <c r="BL23" s="229"/>
      <c r="BM23" s="229"/>
      <c r="BN23" s="229"/>
      <c r="BO23" s="229"/>
      <c r="BP23" s="229"/>
      <c r="BQ23" s="234">
        <v>
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
388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
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
389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
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
367</v>
      </c>
      <c r="B26" s="756"/>
      <c r="C26" s="756"/>
      <c r="D26" s="756"/>
      <c r="E26" s="756"/>
      <c r="F26" s="756"/>
      <c r="G26" s="756"/>
      <c r="H26" s="756"/>
      <c r="I26" s="756"/>
      <c r="J26" s="756"/>
      <c r="K26" s="756"/>
      <c r="L26" s="756"/>
      <c r="M26" s="756"/>
      <c r="N26" s="756"/>
      <c r="O26" s="756"/>
      <c r="P26" s="757"/>
      <c r="Q26" s="761" t="s">
        <v>
390</v>
      </c>
      <c r="R26" s="762"/>
      <c r="S26" s="762"/>
      <c r="T26" s="762"/>
      <c r="U26" s="763"/>
      <c r="V26" s="761" t="s">
        <v>
391</v>
      </c>
      <c r="W26" s="762"/>
      <c r="X26" s="762"/>
      <c r="Y26" s="762"/>
      <c r="Z26" s="763"/>
      <c r="AA26" s="761" t="s">
        <v>
392</v>
      </c>
      <c r="AB26" s="762"/>
      <c r="AC26" s="762"/>
      <c r="AD26" s="762"/>
      <c r="AE26" s="762"/>
      <c r="AF26" s="842" t="s">
        <v>
393</v>
      </c>
      <c r="AG26" s="843"/>
      <c r="AH26" s="843"/>
      <c r="AI26" s="843"/>
      <c r="AJ26" s="844"/>
      <c r="AK26" s="762" t="s">
        <v>
394</v>
      </c>
      <c r="AL26" s="762"/>
      <c r="AM26" s="762"/>
      <c r="AN26" s="762"/>
      <c r="AO26" s="763"/>
      <c r="AP26" s="761" t="s">
        <v>
395</v>
      </c>
      <c r="AQ26" s="762"/>
      <c r="AR26" s="762"/>
      <c r="AS26" s="762"/>
      <c r="AT26" s="763"/>
      <c r="AU26" s="761" t="s">
        <v>
396</v>
      </c>
      <c r="AV26" s="762"/>
      <c r="AW26" s="762"/>
      <c r="AX26" s="762"/>
      <c r="AY26" s="763"/>
      <c r="AZ26" s="761" t="s">
        <v>
397</v>
      </c>
      <c r="BA26" s="762"/>
      <c r="BB26" s="762"/>
      <c r="BC26" s="762"/>
      <c r="BD26" s="763"/>
      <c r="BE26" s="761" t="s">
        <v>
374</v>
      </c>
      <c r="BF26" s="762"/>
      <c r="BG26" s="762"/>
      <c r="BH26" s="762"/>
      <c r="BI26" s="768"/>
      <c r="BJ26" s="228"/>
      <c r="BK26" s="228"/>
      <c r="BL26" s="228"/>
      <c r="BM26" s="228"/>
      <c r="BN26" s="228"/>
      <c r="BO26" s="237"/>
      <c r="BP26" s="237"/>
      <c r="BQ26" s="234">
        <v>
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
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
1</v>
      </c>
      <c r="B28" s="777" t="s">
        <v>
398</v>
      </c>
      <c r="C28" s="778"/>
      <c r="D28" s="778"/>
      <c r="E28" s="778"/>
      <c r="F28" s="778"/>
      <c r="G28" s="778"/>
      <c r="H28" s="778"/>
      <c r="I28" s="778"/>
      <c r="J28" s="778"/>
      <c r="K28" s="778"/>
      <c r="L28" s="778"/>
      <c r="M28" s="778"/>
      <c r="N28" s="778"/>
      <c r="O28" s="778"/>
      <c r="P28" s="779"/>
      <c r="Q28" s="850">
        <v>
1344</v>
      </c>
      <c r="R28" s="851"/>
      <c r="S28" s="851"/>
      <c r="T28" s="851"/>
      <c r="U28" s="851"/>
      <c r="V28" s="851">
        <v>
1277</v>
      </c>
      <c r="W28" s="851"/>
      <c r="X28" s="851"/>
      <c r="Y28" s="851"/>
      <c r="Z28" s="851"/>
      <c r="AA28" s="851">
        <v>
67</v>
      </c>
      <c r="AB28" s="851"/>
      <c r="AC28" s="851"/>
      <c r="AD28" s="851"/>
      <c r="AE28" s="852"/>
      <c r="AF28" s="853">
        <v>
67</v>
      </c>
      <c r="AG28" s="851"/>
      <c r="AH28" s="851"/>
      <c r="AI28" s="851"/>
      <c r="AJ28" s="854"/>
      <c r="AK28" s="855">
        <v>
94</v>
      </c>
      <c r="AL28" s="856"/>
      <c r="AM28" s="856"/>
      <c r="AN28" s="856"/>
      <c r="AO28" s="856"/>
      <c r="AP28" s="856" t="s">
        <v>
563</v>
      </c>
      <c r="AQ28" s="856"/>
      <c r="AR28" s="856"/>
      <c r="AS28" s="856"/>
      <c r="AT28" s="856"/>
      <c r="AU28" s="856" t="s">
        <v>
563</v>
      </c>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
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
2</v>
      </c>
      <c r="B29" s="808" t="s">
        <v>
399</v>
      </c>
      <c r="C29" s="809"/>
      <c r="D29" s="809"/>
      <c r="E29" s="809"/>
      <c r="F29" s="809"/>
      <c r="G29" s="809"/>
      <c r="H29" s="809"/>
      <c r="I29" s="809"/>
      <c r="J29" s="809"/>
      <c r="K29" s="809"/>
      <c r="L29" s="809"/>
      <c r="M29" s="809"/>
      <c r="N29" s="809"/>
      <c r="O29" s="809"/>
      <c r="P29" s="810"/>
      <c r="Q29" s="811">
        <v>
1285</v>
      </c>
      <c r="R29" s="812"/>
      <c r="S29" s="812"/>
      <c r="T29" s="812"/>
      <c r="U29" s="812"/>
      <c r="V29" s="812">
        <v>
1236</v>
      </c>
      <c r="W29" s="812"/>
      <c r="X29" s="812"/>
      <c r="Y29" s="812"/>
      <c r="Z29" s="812"/>
      <c r="AA29" s="812">
        <v>
50</v>
      </c>
      <c r="AB29" s="812"/>
      <c r="AC29" s="812"/>
      <c r="AD29" s="812"/>
      <c r="AE29" s="813"/>
      <c r="AF29" s="814">
        <v>
50</v>
      </c>
      <c r="AG29" s="815"/>
      <c r="AH29" s="815"/>
      <c r="AI29" s="815"/>
      <c r="AJ29" s="816"/>
      <c r="AK29" s="862">
        <v>
191</v>
      </c>
      <c r="AL29" s="858"/>
      <c r="AM29" s="858"/>
      <c r="AN29" s="858"/>
      <c r="AO29" s="858"/>
      <c r="AP29" s="858" t="s">
        <v>
563</v>
      </c>
      <c r="AQ29" s="858"/>
      <c r="AR29" s="858"/>
      <c r="AS29" s="858"/>
      <c r="AT29" s="858"/>
      <c r="AU29" s="858" t="s">
        <v>
563</v>
      </c>
      <c r="AV29" s="858"/>
      <c r="AW29" s="858"/>
      <c r="AX29" s="858"/>
      <c r="AY29" s="858"/>
      <c r="AZ29" s="859"/>
      <c r="BA29" s="859"/>
      <c r="BB29" s="859"/>
      <c r="BC29" s="859"/>
      <c r="BD29" s="859"/>
      <c r="BE29" s="860"/>
      <c r="BF29" s="860"/>
      <c r="BG29" s="860"/>
      <c r="BH29" s="860"/>
      <c r="BI29" s="861"/>
      <c r="BJ29" s="228"/>
      <c r="BK29" s="228"/>
      <c r="BL29" s="228"/>
      <c r="BM29" s="228"/>
      <c r="BN29" s="228"/>
      <c r="BO29" s="237"/>
      <c r="BP29" s="237"/>
      <c r="BQ29" s="234">
        <v>
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
3</v>
      </c>
      <c r="B30" s="808" t="s">
        <v>
400</v>
      </c>
      <c r="C30" s="809"/>
      <c r="D30" s="809"/>
      <c r="E30" s="809"/>
      <c r="F30" s="809"/>
      <c r="G30" s="809"/>
      <c r="H30" s="809"/>
      <c r="I30" s="809"/>
      <c r="J30" s="809"/>
      <c r="K30" s="809"/>
      <c r="L30" s="809"/>
      <c r="M30" s="809"/>
      <c r="N30" s="809"/>
      <c r="O30" s="809"/>
      <c r="P30" s="810"/>
      <c r="Q30" s="811">
        <v>
133</v>
      </c>
      <c r="R30" s="812"/>
      <c r="S30" s="812"/>
      <c r="T30" s="812"/>
      <c r="U30" s="812"/>
      <c r="V30" s="812">
        <v>
125</v>
      </c>
      <c r="W30" s="812"/>
      <c r="X30" s="812"/>
      <c r="Y30" s="812"/>
      <c r="Z30" s="812"/>
      <c r="AA30" s="812">
        <v>
9</v>
      </c>
      <c r="AB30" s="812"/>
      <c r="AC30" s="812"/>
      <c r="AD30" s="812"/>
      <c r="AE30" s="813"/>
      <c r="AF30" s="814">
        <v>
9</v>
      </c>
      <c r="AG30" s="815"/>
      <c r="AH30" s="815"/>
      <c r="AI30" s="815"/>
      <c r="AJ30" s="816"/>
      <c r="AK30" s="862">
        <v>
35</v>
      </c>
      <c r="AL30" s="858"/>
      <c r="AM30" s="858"/>
      <c r="AN30" s="858"/>
      <c r="AO30" s="858"/>
      <c r="AP30" s="858" t="s">
        <v>
563</v>
      </c>
      <c r="AQ30" s="858"/>
      <c r="AR30" s="858"/>
      <c r="AS30" s="858"/>
      <c r="AT30" s="858"/>
      <c r="AU30" s="858" t="s">
        <v>
563</v>
      </c>
      <c r="AV30" s="858"/>
      <c r="AW30" s="858"/>
      <c r="AX30" s="858"/>
      <c r="AY30" s="858"/>
      <c r="AZ30" s="859"/>
      <c r="BA30" s="859"/>
      <c r="BB30" s="859"/>
      <c r="BC30" s="859"/>
      <c r="BD30" s="859"/>
      <c r="BE30" s="860"/>
      <c r="BF30" s="860"/>
      <c r="BG30" s="860"/>
      <c r="BH30" s="860"/>
      <c r="BI30" s="861"/>
      <c r="BJ30" s="228"/>
      <c r="BK30" s="228"/>
      <c r="BL30" s="228"/>
      <c r="BM30" s="228"/>
      <c r="BN30" s="228"/>
      <c r="BO30" s="237"/>
      <c r="BP30" s="237"/>
      <c r="BQ30" s="234">
        <v>
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
4</v>
      </c>
      <c r="B31" s="808" t="s">
        <v>
401</v>
      </c>
      <c r="C31" s="809"/>
      <c r="D31" s="809"/>
      <c r="E31" s="809"/>
      <c r="F31" s="809"/>
      <c r="G31" s="809"/>
      <c r="H31" s="809"/>
      <c r="I31" s="809"/>
      <c r="J31" s="809"/>
      <c r="K31" s="809"/>
      <c r="L31" s="809"/>
      <c r="M31" s="809"/>
      <c r="N31" s="809"/>
      <c r="O31" s="809"/>
      <c r="P31" s="810"/>
      <c r="Q31" s="811">
        <v>
10</v>
      </c>
      <c r="R31" s="812"/>
      <c r="S31" s="812"/>
      <c r="T31" s="812"/>
      <c r="U31" s="812"/>
      <c r="V31" s="812">
        <v>
10</v>
      </c>
      <c r="W31" s="812"/>
      <c r="X31" s="812"/>
      <c r="Y31" s="812"/>
      <c r="Z31" s="812"/>
      <c r="AA31" s="812">
        <v>
0</v>
      </c>
      <c r="AB31" s="812"/>
      <c r="AC31" s="812"/>
      <c r="AD31" s="812"/>
      <c r="AE31" s="813"/>
      <c r="AF31" s="814">
        <v>
0</v>
      </c>
      <c r="AG31" s="815"/>
      <c r="AH31" s="815"/>
      <c r="AI31" s="815"/>
      <c r="AJ31" s="816"/>
      <c r="AK31" s="862">
        <v>
7</v>
      </c>
      <c r="AL31" s="858"/>
      <c r="AM31" s="858"/>
      <c r="AN31" s="858"/>
      <c r="AO31" s="858"/>
      <c r="AP31" s="858" t="s">
        <v>
563</v>
      </c>
      <c r="AQ31" s="858"/>
      <c r="AR31" s="858"/>
      <c r="AS31" s="858"/>
      <c r="AT31" s="858"/>
      <c r="AU31" s="858" t="s">
        <v>
563</v>
      </c>
      <c r="AV31" s="858"/>
      <c r="AW31" s="858"/>
      <c r="AX31" s="858"/>
      <c r="AY31" s="858"/>
      <c r="AZ31" s="859"/>
      <c r="BA31" s="859"/>
      <c r="BB31" s="859"/>
      <c r="BC31" s="859"/>
      <c r="BD31" s="859"/>
      <c r="BE31" s="860"/>
      <c r="BF31" s="860"/>
      <c r="BG31" s="860"/>
      <c r="BH31" s="860"/>
      <c r="BI31" s="861"/>
      <c r="BJ31" s="228"/>
      <c r="BK31" s="228"/>
      <c r="BL31" s="228"/>
      <c r="BM31" s="228"/>
      <c r="BN31" s="228"/>
      <c r="BO31" s="237"/>
      <c r="BP31" s="237"/>
      <c r="BQ31" s="234">
        <v>
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
5</v>
      </c>
      <c r="B32" s="808" t="s">
        <v>
402</v>
      </c>
      <c r="C32" s="809"/>
      <c r="D32" s="809"/>
      <c r="E32" s="809"/>
      <c r="F32" s="809"/>
      <c r="G32" s="809"/>
      <c r="H32" s="809"/>
      <c r="I32" s="809"/>
      <c r="J32" s="809"/>
      <c r="K32" s="809"/>
      <c r="L32" s="809"/>
      <c r="M32" s="809"/>
      <c r="N32" s="809"/>
      <c r="O32" s="809"/>
      <c r="P32" s="810"/>
      <c r="Q32" s="811">
        <v>
249</v>
      </c>
      <c r="R32" s="812"/>
      <c r="S32" s="812"/>
      <c r="T32" s="812"/>
      <c r="U32" s="812"/>
      <c r="V32" s="812">
        <v>
249</v>
      </c>
      <c r="W32" s="812"/>
      <c r="X32" s="812"/>
      <c r="Y32" s="812"/>
      <c r="Z32" s="812"/>
      <c r="AA32" s="812">
        <v>
0</v>
      </c>
      <c r="AB32" s="812"/>
      <c r="AC32" s="812"/>
      <c r="AD32" s="812"/>
      <c r="AE32" s="813"/>
      <c r="AF32" s="814">
        <v>
202</v>
      </c>
      <c r="AG32" s="815"/>
      <c r="AH32" s="815"/>
      <c r="AI32" s="815"/>
      <c r="AJ32" s="816"/>
      <c r="AK32" s="862">
        <v>
44</v>
      </c>
      <c r="AL32" s="858"/>
      <c r="AM32" s="858"/>
      <c r="AN32" s="858"/>
      <c r="AO32" s="858"/>
      <c r="AP32" s="858">
        <v>
122</v>
      </c>
      <c r="AQ32" s="858"/>
      <c r="AR32" s="858"/>
      <c r="AS32" s="858"/>
      <c r="AT32" s="858"/>
      <c r="AU32" s="858">
        <v>
19</v>
      </c>
      <c r="AV32" s="858"/>
      <c r="AW32" s="858"/>
      <c r="AX32" s="858"/>
      <c r="AY32" s="858"/>
      <c r="AZ32" s="859"/>
      <c r="BA32" s="859"/>
      <c r="BB32" s="859"/>
      <c r="BC32" s="859"/>
      <c r="BD32" s="859"/>
      <c r="BE32" s="860" t="s">
        <v>
403</v>
      </c>
      <c r="BF32" s="860"/>
      <c r="BG32" s="860"/>
      <c r="BH32" s="860"/>
      <c r="BI32" s="861"/>
      <c r="BJ32" s="228"/>
      <c r="BK32" s="228"/>
      <c r="BL32" s="228"/>
      <c r="BM32" s="228"/>
      <c r="BN32" s="228"/>
      <c r="BO32" s="237"/>
      <c r="BP32" s="237"/>
      <c r="BQ32" s="234">
        <v>
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
6</v>
      </c>
      <c r="B33" s="808" t="s">
        <v>
404</v>
      </c>
      <c r="C33" s="809"/>
      <c r="D33" s="809"/>
      <c r="E33" s="809"/>
      <c r="F33" s="809"/>
      <c r="G33" s="809"/>
      <c r="H33" s="809"/>
      <c r="I33" s="809"/>
      <c r="J33" s="809"/>
      <c r="K33" s="809"/>
      <c r="L33" s="809"/>
      <c r="M33" s="809"/>
      <c r="N33" s="809"/>
      <c r="O33" s="809"/>
      <c r="P33" s="810"/>
      <c r="Q33" s="811">
        <v>
418</v>
      </c>
      <c r="R33" s="812"/>
      <c r="S33" s="812"/>
      <c r="T33" s="812"/>
      <c r="U33" s="812"/>
      <c r="V33" s="812">
        <v>
369</v>
      </c>
      <c r="W33" s="812"/>
      <c r="X33" s="812"/>
      <c r="Y33" s="812"/>
      <c r="Z33" s="812"/>
      <c r="AA33" s="812">
        <v>
49</v>
      </c>
      <c r="AB33" s="812"/>
      <c r="AC33" s="812"/>
      <c r="AD33" s="812"/>
      <c r="AE33" s="813"/>
      <c r="AF33" s="814">
        <v>
48</v>
      </c>
      <c r="AG33" s="815"/>
      <c r="AH33" s="815"/>
      <c r="AI33" s="815"/>
      <c r="AJ33" s="816"/>
      <c r="AK33" s="862">
        <v>
209</v>
      </c>
      <c r="AL33" s="858"/>
      <c r="AM33" s="858"/>
      <c r="AN33" s="858"/>
      <c r="AO33" s="858"/>
      <c r="AP33" s="858">
        <v>
1372</v>
      </c>
      <c r="AQ33" s="858"/>
      <c r="AR33" s="858"/>
      <c r="AS33" s="858"/>
      <c r="AT33" s="858"/>
      <c r="AU33" s="858">
        <v>
1308</v>
      </c>
      <c r="AV33" s="858"/>
      <c r="AW33" s="858"/>
      <c r="AX33" s="858"/>
      <c r="AY33" s="858"/>
      <c r="AZ33" s="859"/>
      <c r="BA33" s="859"/>
      <c r="BB33" s="859"/>
      <c r="BC33" s="859"/>
      <c r="BD33" s="859"/>
      <c r="BE33" s="860" t="s">
        <v>
405</v>
      </c>
      <c r="BF33" s="860"/>
      <c r="BG33" s="860"/>
      <c r="BH33" s="860"/>
      <c r="BI33" s="861"/>
      <c r="BJ33" s="228"/>
      <c r="BK33" s="228"/>
      <c r="BL33" s="228"/>
      <c r="BM33" s="228"/>
      <c r="BN33" s="228"/>
      <c r="BO33" s="237"/>
      <c r="BP33" s="237"/>
      <c r="BQ33" s="234">
        <v>
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
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
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
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
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
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
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
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
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
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
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
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
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
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
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
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
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
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
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
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
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
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
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
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
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
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
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
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
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
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
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
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
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
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
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
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
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
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
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
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
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
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
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
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
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
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
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
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
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
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
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
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
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
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
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
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
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
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
406</v>
      </c>
      <c r="BK62" s="834"/>
      <c r="BL62" s="834"/>
      <c r="BM62" s="834"/>
      <c r="BN62" s="835"/>
      <c r="BO62" s="237"/>
      <c r="BP62" s="237"/>
      <c r="BQ62" s="234">
        <v>
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
386</v>
      </c>
      <c r="B63" s="817" t="s">
        <v>
407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
376</v>
      </c>
      <c r="AG63" s="872"/>
      <c r="AH63" s="872"/>
      <c r="AI63" s="872"/>
      <c r="AJ63" s="873"/>
      <c r="AK63" s="874"/>
      <c r="AL63" s="869"/>
      <c r="AM63" s="869"/>
      <c r="AN63" s="869"/>
      <c r="AO63" s="869"/>
      <c r="AP63" s="872">
        <v>
1494</v>
      </c>
      <c r="AQ63" s="872"/>
      <c r="AR63" s="872"/>
      <c r="AS63" s="872"/>
      <c r="AT63" s="872"/>
      <c r="AU63" s="872">
        <v>
1327</v>
      </c>
      <c r="AV63" s="872"/>
      <c r="AW63" s="872"/>
      <c r="AX63" s="872"/>
      <c r="AY63" s="872"/>
      <c r="AZ63" s="876"/>
      <c r="BA63" s="876"/>
      <c r="BB63" s="876"/>
      <c r="BC63" s="876"/>
      <c r="BD63" s="876"/>
      <c r="BE63" s="877"/>
      <c r="BF63" s="877"/>
      <c r="BG63" s="877"/>
      <c r="BH63" s="877"/>
      <c r="BI63" s="878"/>
      <c r="BJ63" s="879" t="s">
        <v>
127</v>
      </c>
      <c r="BK63" s="880"/>
      <c r="BL63" s="880"/>
      <c r="BM63" s="880"/>
      <c r="BN63" s="881"/>
      <c r="BO63" s="237"/>
      <c r="BP63" s="237"/>
      <c r="BQ63" s="234">
        <v>
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
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
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
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
409</v>
      </c>
      <c r="B66" s="756"/>
      <c r="C66" s="756"/>
      <c r="D66" s="756"/>
      <c r="E66" s="756"/>
      <c r="F66" s="756"/>
      <c r="G66" s="756"/>
      <c r="H66" s="756"/>
      <c r="I66" s="756"/>
      <c r="J66" s="756"/>
      <c r="K66" s="756"/>
      <c r="L66" s="756"/>
      <c r="M66" s="756"/>
      <c r="N66" s="756"/>
      <c r="O66" s="756"/>
      <c r="P66" s="757"/>
      <c r="Q66" s="761" t="s">
        <v>
390</v>
      </c>
      <c r="R66" s="762"/>
      <c r="S66" s="762"/>
      <c r="T66" s="762"/>
      <c r="U66" s="763"/>
      <c r="V66" s="761" t="s">
        <v>
391</v>
      </c>
      <c r="W66" s="762"/>
      <c r="X66" s="762"/>
      <c r="Y66" s="762"/>
      <c r="Z66" s="763"/>
      <c r="AA66" s="761" t="s">
        <v>
410</v>
      </c>
      <c r="AB66" s="762"/>
      <c r="AC66" s="762"/>
      <c r="AD66" s="762"/>
      <c r="AE66" s="763"/>
      <c r="AF66" s="882" t="s">
        <v>
393</v>
      </c>
      <c r="AG66" s="843"/>
      <c r="AH66" s="843"/>
      <c r="AI66" s="843"/>
      <c r="AJ66" s="883"/>
      <c r="AK66" s="761" t="s">
        <v>
394</v>
      </c>
      <c r="AL66" s="756"/>
      <c r="AM66" s="756"/>
      <c r="AN66" s="756"/>
      <c r="AO66" s="757"/>
      <c r="AP66" s="761" t="s">
        <v>
395</v>
      </c>
      <c r="AQ66" s="762"/>
      <c r="AR66" s="762"/>
      <c r="AS66" s="762"/>
      <c r="AT66" s="763"/>
      <c r="AU66" s="761" t="s">
        <v>
411</v>
      </c>
      <c r="AV66" s="762"/>
      <c r="AW66" s="762"/>
      <c r="AX66" s="762"/>
      <c r="AY66" s="763"/>
      <c r="AZ66" s="761" t="s">
        <v>
374</v>
      </c>
      <c r="BA66" s="762"/>
      <c r="BB66" s="762"/>
      <c r="BC66" s="762"/>
      <c r="BD66" s="768"/>
      <c r="BE66" s="237"/>
      <c r="BF66" s="237"/>
      <c r="BG66" s="237"/>
      <c r="BH66" s="237"/>
      <c r="BI66" s="237"/>
      <c r="BJ66" s="237"/>
      <c r="BK66" s="237"/>
      <c r="BL66" s="237"/>
      <c r="BM66" s="237"/>
      <c r="BN66" s="237"/>
      <c r="BO66" s="237"/>
      <c r="BP66" s="237"/>
      <c r="BQ66" s="234">
        <v>
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
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
1</v>
      </c>
      <c r="B68" s="897" t="s">
        <v>
564</v>
      </c>
      <c r="C68" s="898"/>
      <c r="D68" s="898"/>
      <c r="E68" s="898"/>
      <c r="F68" s="898"/>
      <c r="G68" s="898"/>
      <c r="H68" s="898"/>
      <c r="I68" s="898"/>
      <c r="J68" s="898"/>
      <c r="K68" s="898"/>
      <c r="L68" s="898"/>
      <c r="M68" s="898"/>
      <c r="N68" s="898"/>
      <c r="O68" s="898"/>
      <c r="P68" s="899"/>
      <c r="Q68" s="900">
        <v>
15755</v>
      </c>
      <c r="R68" s="894"/>
      <c r="S68" s="894"/>
      <c r="T68" s="894"/>
      <c r="U68" s="894"/>
      <c r="V68" s="894">
        <v>
15733</v>
      </c>
      <c r="W68" s="894"/>
      <c r="X68" s="894"/>
      <c r="Y68" s="894"/>
      <c r="Z68" s="894"/>
      <c r="AA68" s="894">
        <v>
22</v>
      </c>
      <c r="AB68" s="894"/>
      <c r="AC68" s="894"/>
      <c r="AD68" s="894"/>
      <c r="AE68" s="894"/>
      <c r="AF68" s="894">
        <v>
22</v>
      </c>
      <c r="AG68" s="894"/>
      <c r="AH68" s="894"/>
      <c r="AI68" s="894"/>
      <c r="AJ68" s="894"/>
      <c r="AK68" s="894">
        <v>
77</v>
      </c>
      <c r="AL68" s="894"/>
      <c r="AM68" s="894"/>
      <c r="AN68" s="894"/>
      <c r="AO68" s="894"/>
      <c r="AP68" s="894" t="s">
        <v>
563</v>
      </c>
      <c r="AQ68" s="894"/>
      <c r="AR68" s="894"/>
      <c r="AS68" s="894"/>
      <c r="AT68" s="894"/>
      <c r="AU68" s="894" t="s">
        <v>
563</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
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
2</v>
      </c>
      <c r="B69" s="901" t="s">
        <v>
565</v>
      </c>
      <c r="C69" s="902"/>
      <c r="D69" s="902"/>
      <c r="E69" s="902"/>
      <c r="F69" s="902"/>
      <c r="G69" s="902"/>
      <c r="H69" s="902"/>
      <c r="I69" s="902"/>
      <c r="J69" s="902"/>
      <c r="K69" s="902"/>
      <c r="L69" s="902"/>
      <c r="M69" s="902"/>
      <c r="N69" s="902"/>
      <c r="O69" s="902"/>
      <c r="P69" s="903"/>
      <c r="Q69" s="904">
        <v>
96</v>
      </c>
      <c r="R69" s="858"/>
      <c r="S69" s="858"/>
      <c r="T69" s="858"/>
      <c r="U69" s="858"/>
      <c r="V69" s="858">
        <v>
95</v>
      </c>
      <c r="W69" s="858"/>
      <c r="X69" s="858"/>
      <c r="Y69" s="858"/>
      <c r="Z69" s="858"/>
      <c r="AA69" s="858">
        <v>
1</v>
      </c>
      <c r="AB69" s="858"/>
      <c r="AC69" s="858"/>
      <c r="AD69" s="858"/>
      <c r="AE69" s="858"/>
      <c r="AF69" s="858">
        <v>
1</v>
      </c>
      <c r="AG69" s="858"/>
      <c r="AH69" s="858"/>
      <c r="AI69" s="858"/>
      <c r="AJ69" s="858"/>
      <c r="AK69" s="858">
        <v>
3</v>
      </c>
      <c r="AL69" s="858"/>
      <c r="AM69" s="858"/>
      <c r="AN69" s="858"/>
      <c r="AO69" s="858"/>
      <c r="AP69" s="858" t="s">
        <v>
563</v>
      </c>
      <c r="AQ69" s="858"/>
      <c r="AR69" s="858"/>
      <c r="AS69" s="858"/>
      <c r="AT69" s="858"/>
      <c r="AU69" s="858" t="s">
        <v>
563</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
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
3</v>
      </c>
      <c r="B70" s="901" t="s">
        <v>
566</v>
      </c>
      <c r="C70" s="902"/>
      <c r="D70" s="902"/>
      <c r="E70" s="902"/>
      <c r="F70" s="902"/>
      <c r="G70" s="902"/>
      <c r="H70" s="902"/>
      <c r="I70" s="902"/>
      <c r="J70" s="902"/>
      <c r="K70" s="902"/>
      <c r="L70" s="902"/>
      <c r="M70" s="902"/>
      <c r="N70" s="902"/>
      <c r="O70" s="902"/>
      <c r="P70" s="903"/>
      <c r="Q70" s="904">
        <v>
461</v>
      </c>
      <c r="R70" s="858"/>
      <c r="S70" s="858"/>
      <c r="T70" s="858"/>
      <c r="U70" s="858"/>
      <c r="V70" s="858">
        <v>
257</v>
      </c>
      <c r="W70" s="858"/>
      <c r="X70" s="858"/>
      <c r="Y70" s="858"/>
      <c r="Z70" s="858"/>
      <c r="AA70" s="858">
        <v>
204</v>
      </c>
      <c r="AB70" s="858"/>
      <c r="AC70" s="858"/>
      <c r="AD70" s="858"/>
      <c r="AE70" s="858"/>
      <c r="AF70" s="858">
        <v>
204</v>
      </c>
      <c r="AG70" s="858"/>
      <c r="AH70" s="858"/>
      <c r="AI70" s="858"/>
      <c r="AJ70" s="858"/>
      <c r="AK70" s="858" t="s">
        <v>
563</v>
      </c>
      <c r="AL70" s="858"/>
      <c r="AM70" s="858"/>
      <c r="AN70" s="858"/>
      <c r="AO70" s="858"/>
      <c r="AP70" s="858" t="s">
        <v>
563</v>
      </c>
      <c r="AQ70" s="858"/>
      <c r="AR70" s="858"/>
      <c r="AS70" s="858"/>
      <c r="AT70" s="858"/>
      <c r="AU70" s="858" t="s">
        <v>
563</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
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
4</v>
      </c>
      <c r="B71" s="901" t="s">
        <v>
567</v>
      </c>
      <c r="C71" s="902"/>
      <c r="D71" s="902"/>
      <c r="E71" s="902"/>
      <c r="F71" s="902"/>
      <c r="G71" s="902"/>
      <c r="H71" s="902"/>
      <c r="I71" s="902"/>
      <c r="J71" s="902"/>
      <c r="K71" s="902"/>
      <c r="L71" s="902"/>
      <c r="M71" s="902"/>
      <c r="N71" s="902"/>
      <c r="O71" s="902"/>
      <c r="P71" s="903"/>
      <c r="Q71" s="904">
        <v>
975</v>
      </c>
      <c r="R71" s="858"/>
      <c r="S71" s="858"/>
      <c r="T71" s="858"/>
      <c r="U71" s="858"/>
      <c r="V71" s="858">
        <v>
965</v>
      </c>
      <c r="W71" s="858"/>
      <c r="X71" s="858"/>
      <c r="Y71" s="858"/>
      <c r="Z71" s="858"/>
      <c r="AA71" s="858">
        <v>
10</v>
      </c>
      <c r="AB71" s="858"/>
      <c r="AC71" s="858"/>
      <c r="AD71" s="858"/>
      <c r="AE71" s="858"/>
      <c r="AF71" s="858">
        <v>
10</v>
      </c>
      <c r="AG71" s="858"/>
      <c r="AH71" s="858"/>
      <c r="AI71" s="858"/>
      <c r="AJ71" s="858"/>
      <c r="AK71" s="858" t="s">
        <v>
563</v>
      </c>
      <c r="AL71" s="858"/>
      <c r="AM71" s="858"/>
      <c r="AN71" s="858"/>
      <c r="AO71" s="858"/>
      <c r="AP71" s="858" t="s">
        <v>
563</v>
      </c>
      <c r="AQ71" s="858"/>
      <c r="AR71" s="858"/>
      <c r="AS71" s="858"/>
      <c r="AT71" s="858"/>
      <c r="AU71" s="858" t="s">
        <v>
563</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
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
5</v>
      </c>
      <c r="B72" s="901" t="s">
        <v>
568</v>
      </c>
      <c r="C72" s="902"/>
      <c r="D72" s="902"/>
      <c r="E72" s="902"/>
      <c r="F72" s="902"/>
      <c r="G72" s="902"/>
      <c r="H72" s="902"/>
      <c r="I72" s="902"/>
      <c r="J72" s="902"/>
      <c r="K72" s="902"/>
      <c r="L72" s="902"/>
      <c r="M72" s="902"/>
      <c r="N72" s="902"/>
      <c r="O72" s="902"/>
      <c r="P72" s="903"/>
      <c r="Q72" s="904">
        <v>
359263</v>
      </c>
      <c r="R72" s="858"/>
      <c r="S72" s="858"/>
      <c r="T72" s="858"/>
      <c r="U72" s="858"/>
      <c r="V72" s="858">
        <v>
349158</v>
      </c>
      <c r="W72" s="858"/>
      <c r="X72" s="858"/>
      <c r="Y72" s="858"/>
      <c r="Z72" s="858"/>
      <c r="AA72" s="858">
        <v>
10106</v>
      </c>
      <c r="AB72" s="858"/>
      <c r="AC72" s="858"/>
      <c r="AD72" s="858"/>
      <c r="AE72" s="858"/>
      <c r="AF72" s="858">
        <v>
10106</v>
      </c>
      <c r="AG72" s="858"/>
      <c r="AH72" s="858"/>
      <c r="AI72" s="858"/>
      <c r="AJ72" s="858"/>
      <c r="AK72" s="858">
        <v>
703</v>
      </c>
      <c r="AL72" s="858"/>
      <c r="AM72" s="858"/>
      <c r="AN72" s="858"/>
      <c r="AO72" s="858"/>
      <c r="AP72" s="858" t="s">
        <v>
563</v>
      </c>
      <c r="AQ72" s="858"/>
      <c r="AR72" s="858"/>
      <c r="AS72" s="858"/>
      <c r="AT72" s="858"/>
      <c r="AU72" s="858" t="s">
        <v>
563</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
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
6</v>
      </c>
      <c r="B73" s="901" t="s">
        <v>
569</v>
      </c>
      <c r="C73" s="902"/>
      <c r="D73" s="902"/>
      <c r="E73" s="902"/>
      <c r="F73" s="902"/>
      <c r="G73" s="902"/>
      <c r="H73" s="902"/>
      <c r="I73" s="902"/>
      <c r="J73" s="902"/>
      <c r="K73" s="902"/>
      <c r="L73" s="902"/>
      <c r="M73" s="902"/>
      <c r="N73" s="902"/>
      <c r="O73" s="902"/>
      <c r="P73" s="903"/>
      <c r="Q73" s="904">
        <v>
1462</v>
      </c>
      <c r="R73" s="858"/>
      <c r="S73" s="858"/>
      <c r="T73" s="858"/>
      <c r="U73" s="858"/>
      <c r="V73" s="858">
        <v>
1405</v>
      </c>
      <c r="W73" s="858"/>
      <c r="X73" s="858"/>
      <c r="Y73" s="858"/>
      <c r="Z73" s="858"/>
      <c r="AA73" s="858">
        <v>
57</v>
      </c>
      <c r="AB73" s="858"/>
      <c r="AC73" s="858"/>
      <c r="AD73" s="858"/>
      <c r="AE73" s="858"/>
      <c r="AF73" s="858">
        <v>
57</v>
      </c>
      <c r="AG73" s="858"/>
      <c r="AH73" s="858"/>
      <c r="AI73" s="858"/>
      <c r="AJ73" s="858"/>
      <c r="AK73" s="858" t="s">
        <v>
563</v>
      </c>
      <c r="AL73" s="858"/>
      <c r="AM73" s="858"/>
      <c r="AN73" s="858"/>
      <c r="AO73" s="858"/>
      <c r="AP73" s="858">
        <v>
1108</v>
      </c>
      <c r="AQ73" s="858"/>
      <c r="AR73" s="858"/>
      <c r="AS73" s="858"/>
      <c r="AT73" s="858"/>
      <c r="AU73" s="858" t="s">
        <v>
563</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
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
7</v>
      </c>
      <c r="B74" s="901" t="s">
        <v>
570</v>
      </c>
      <c r="C74" s="902"/>
      <c r="D74" s="902"/>
      <c r="E74" s="902"/>
      <c r="F74" s="902"/>
      <c r="G74" s="902"/>
      <c r="H74" s="902"/>
      <c r="I74" s="902"/>
      <c r="J74" s="902"/>
      <c r="K74" s="902"/>
      <c r="L74" s="902"/>
      <c r="M74" s="902"/>
      <c r="N74" s="902"/>
      <c r="O74" s="902"/>
      <c r="P74" s="903"/>
      <c r="Q74" s="904">
        <v>
390</v>
      </c>
      <c r="R74" s="858"/>
      <c r="S74" s="858"/>
      <c r="T74" s="858"/>
      <c r="U74" s="858"/>
      <c r="V74" s="858">
        <v>
367</v>
      </c>
      <c r="W74" s="858"/>
      <c r="X74" s="858"/>
      <c r="Y74" s="858"/>
      <c r="Z74" s="858"/>
      <c r="AA74" s="858">
        <v>
23</v>
      </c>
      <c r="AB74" s="858"/>
      <c r="AC74" s="858"/>
      <c r="AD74" s="858"/>
      <c r="AE74" s="858"/>
      <c r="AF74" s="858">
        <v>
23</v>
      </c>
      <c r="AG74" s="858"/>
      <c r="AH74" s="858"/>
      <c r="AI74" s="858"/>
      <c r="AJ74" s="858"/>
      <c r="AK74" s="858" t="s">
        <v>
563</v>
      </c>
      <c r="AL74" s="858"/>
      <c r="AM74" s="858"/>
      <c r="AN74" s="858"/>
      <c r="AO74" s="858"/>
      <c r="AP74" s="858" t="s">
        <v>
563</v>
      </c>
      <c r="AQ74" s="858"/>
      <c r="AR74" s="858"/>
      <c r="AS74" s="858"/>
      <c r="AT74" s="858"/>
      <c r="AU74" s="858" t="s">
        <v>
563</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
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
8</v>
      </c>
      <c r="B75" s="901" t="s">
        <v>
571</v>
      </c>
      <c r="C75" s="902"/>
      <c r="D75" s="902"/>
      <c r="E75" s="902"/>
      <c r="F75" s="902"/>
      <c r="G75" s="902"/>
      <c r="H75" s="902"/>
      <c r="I75" s="902"/>
      <c r="J75" s="902"/>
      <c r="K75" s="902"/>
      <c r="L75" s="902"/>
      <c r="M75" s="902"/>
      <c r="N75" s="902"/>
      <c r="O75" s="902"/>
      <c r="P75" s="903"/>
      <c r="Q75" s="905">
        <v>
4170</v>
      </c>
      <c r="R75" s="906"/>
      <c r="S75" s="906"/>
      <c r="T75" s="906"/>
      <c r="U75" s="862"/>
      <c r="V75" s="907">
        <v>
4111</v>
      </c>
      <c r="W75" s="906"/>
      <c r="X75" s="906"/>
      <c r="Y75" s="906"/>
      <c r="Z75" s="862"/>
      <c r="AA75" s="907">
        <v>
59</v>
      </c>
      <c r="AB75" s="906"/>
      <c r="AC75" s="906"/>
      <c r="AD75" s="906"/>
      <c r="AE75" s="862"/>
      <c r="AF75" s="907">
        <v>
59</v>
      </c>
      <c r="AG75" s="906"/>
      <c r="AH75" s="906"/>
      <c r="AI75" s="906"/>
      <c r="AJ75" s="862"/>
      <c r="AK75" s="907" t="s">
        <v>
563</v>
      </c>
      <c r="AL75" s="906"/>
      <c r="AM75" s="906"/>
      <c r="AN75" s="906"/>
      <c r="AO75" s="862"/>
      <c r="AP75" s="907">
        <v>
1457</v>
      </c>
      <c r="AQ75" s="906"/>
      <c r="AR75" s="906"/>
      <c r="AS75" s="906"/>
      <c r="AT75" s="862"/>
      <c r="AU75" s="907" t="s">
        <v>
563</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
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
9</v>
      </c>
      <c r="B76" s="901" t="s">
        <v>
572</v>
      </c>
      <c r="C76" s="902"/>
      <c r="D76" s="902"/>
      <c r="E76" s="902"/>
      <c r="F76" s="902"/>
      <c r="G76" s="902"/>
      <c r="H76" s="902"/>
      <c r="I76" s="902"/>
      <c r="J76" s="902"/>
      <c r="K76" s="902"/>
      <c r="L76" s="902"/>
      <c r="M76" s="902"/>
      <c r="N76" s="902"/>
      <c r="O76" s="902"/>
      <c r="P76" s="903"/>
      <c r="Q76" s="905">
        <v>
12</v>
      </c>
      <c r="R76" s="906"/>
      <c r="S76" s="906"/>
      <c r="T76" s="906"/>
      <c r="U76" s="862"/>
      <c r="V76" s="907">
        <v>
11</v>
      </c>
      <c r="W76" s="906"/>
      <c r="X76" s="906"/>
      <c r="Y76" s="906"/>
      <c r="Z76" s="862"/>
      <c r="AA76" s="907">
        <v>
1</v>
      </c>
      <c r="AB76" s="906"/>
      <c r="AC76" s="906"/>
      <c r="AD76" s="906"/>
      <c r="AE76" s="862"/>
      <c r="AF76" s="907">
        <v>
1</v>
      </c>
      <c r="AG76" s="906"/>
      <c r="AH76" s="906"/>
      <c r="AI76" s="906"/>
      <c r="AJ76" s="862"/>
      <c r="AK76" s="907" t="s">
        <v>
563</v>
      </c>
      <c r="AL76" s="906"/>
      <c r="AM76" s="906"/>
      <c r="AN76" s="906"/>
      <c r="AO76" s="862"/>
      <c r="AP76" s="907" t="s">
        <v>
563</v>
      </c>
      <c r="AQ76" s="906"/>
      <c r="AR76" s="906"/>
      <c r="AS76" s="906"/>
      <c r="AT76" s="862"/>
      <c r="AU76" s="907" t="s">
        <v>
563</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
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
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
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
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
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
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
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
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
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
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
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
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
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
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
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
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
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
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
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
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
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
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
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
386</v>
      </c>
      <c r="B88" s="817" t="s">
        <v>
412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
10483</v>
      </c>
      <c r="AG88" s="872"/>
      <c r="AH88" s="872"/>
      <c r="AI88" s="872"/>
      <c r="AJ88" s="872"/>
      <c r="AK88" s="869"/>
      <c r="AL88" s="869"/>
      <c r="AM88" s="869"/>
      <c r="AN88" s="869"/>
      <c r="AO88" s="869"/>
      <c r="AP88" s="872">
        <v>
2565</v>
      </c>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
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
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
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
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
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
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
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
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
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
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
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
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
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
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
386</v>
      </c>
      <c r="BR102" s="817" t="s">
        <v>
413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
414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
415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
416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
417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
418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
419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
420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
421</v>
      </c>
      <c r="AB109" s="921"/>
      <c r="AC109" s="921"/>
      <c r="AD109" s="921"/>
      <c r="AE109" s="922"/>
      <c r="AF109" s="920" t="s">
        <v>
422</v>
      </c>
      <c r="AG109" s="921"/>
      <c r="AH109" s="921"/>
      <c r="AI109" s="921"/>
      <c r="AJ109" s="922"/>
      <c r="AK109" s="920" t="s">
        <v>
301</v>
      </c>
      <c r="AL109" s="921"/>
      <c r="AM109" s="921"/>
      <c r="AN109" s="921"/>
      <c r="AO109" s="922"/>
      <c r="AP109" s="920" t="s">
        <v>
423</v>
      </c>
      <c r="AQ109" s="921"/>
      <c r="AR109" s="921"/>
      <c r="AS109" s="921"/>
      <c r="AT109" s="923"/>
      <c r="AU109" s="940" t="s">
        <v>
420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
421</v>
      </c>
      <c r="BR109" s="921"/>
      <c r="BS109" s="921"/>
      <c r="BT109" s="921"/>
      <c r="BU109" s="922"/>
      <c r="BV109" s="920" t="s">
        <v>
422</v>
      </c>
      <c r="BW109" s="921"/>
      <c r="BX109" s="921"/>
      <c r="BY109" s="921"/>
      <c r="BZ109" s="922"/>
      <c r="CA109" s="920" t="s">
        <v>
301</v>
      </c>
      <c r="CB109" s="921"/>
      <c r="CC109" s="921"/>
      <c r="CD109" s="921"/>
      <c r="CE109" s="922"/>
      <c r="CF109" s="941" t="s">
        <v>
423</v>
      </c>
      <c r="CG109" s="941"/>
      <c r="CH109" s="941"/>
      <c r="CI109" s="941"/>
      <c r="CJ109" s="941"/>
      <c r="CK109" s="920" t="s">
        <v>
424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
421</v>
      </c>
      <c r="DH109" s="921"/>
      <c r="DI109" s="921"/>
      <c r="DJ109" s="921"/>
      <c r="DK109" s="922"/>
      <c r="DL109" s="920" t="s">
        <v>
422</v>
      </c>
      <c r="DM109" s="921"/>
      <c r="DN109" s="921"/>
      <c r="DO109" s="921"/>
      <c r="DP109" s="922"/>
      <c r="DQ109" s="920" t="s">
        <v>
301</v>
      </c>
      <c r="DR109" s="921"/>
      <c r="DS109" s="921"/>
      <c r="DT109" s="921"/>
      <c r="DU109" s="922"/>
      <c r="DV109" s="920" t="s">
        <v>
423</v>
      </c>
      <c r="DW109" s="921"/>
      <c r="DX109" s="921"/>
      <c r="DY109" s="921"/>
      <c r="DZ109" s="923"/>
    </row>
    <row r="110" spans="1:131" s="226" customFormat="1" ht="26.25" customHeight="1" x14ac:dyDescent="0.15">
      <c r="A110" s="924" t="s">
        <v>
425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
283361</v>
      </c>
      <c r="AB110" s="928"/>
      <c r="AC110" s="928"/>
      <c r="AD110" s="928"/>
      <c r="AE110" s="929"/>
      <c r="AF110" s="930">
        <v>
312877</v>
      </c>
      <c r="AG110" s="928"/>
      <c r="AH110" s="928"/>
      <c r="AI110" s="928"/>
      <c r="AJ110" s="929"/>
      <c r="AK110" s="930">
        <v>
327421</v>
      </c>
      <c r="AL110" s="928"/>
      <c r="AM110" s="928"/>
      <c r="AN110" s="928"/>
      <c r="AO110" s="929"/>
      <c r="AP110" s="931">
        <v>
10.9</v>
      </c>
      <c r="AQ110" s="932"/>
      <c r="AR110" s="932"/>
      <c r="AS110" s="932"/>
      <c r="AT110" s="933"/>
      <c r="AU110" s="934" t="s">
        <v>
73</v>
      </c>
      <c r="AV110" s="935"/>
      <c r="AW110" s="935"/>
      <c r="AX110" s="935"/>
      <c r="AY110" s="935"/>
      <c r="AZ110" s="957" t="s">
        <v>
426</v>
      </c>
      <c r="BA110" s="925"/>
      <c r="BB110" s="925"/>
      <c r="BC110" s="925"/>
      <c r="BD110" s="925"/>
      <c r="BE110" s="925"/>
      <c r="BF110" s="925"/>
      <c r="BG110" s="925"/>
      <c r="BH110" s="925"/>
      <c r="BI110" s="925"/>
      <c r="BJ110" s="925"/>
      <c r="BK110" s="925"/>
      <c r="BL110" s="925"/>
      <c r="BM110" s="925"/>
      <c r="BN110" s="925"/>
      <c r="BO110" s="925"/>
      <c r="BP110" s="926"/>
      <c r="BQ110" s="958">
        <v>
3879414</v>
      </c>
      <c r="BR110" s="959"/>
      <c r="BS110" s="959"/>
      <c r="BT110" s="959"/>
      <c r="BU110" s="959"/>
      <c r="BV110" s="959">
        <v>
3892510</v>
      </c>
      <c r="BW110" s="959"/>
      <c r="BX110" s="959"/>
      <c r="BY110" s="959"/>
      <c r="BZ110" s="959"/>
      <c r="CA110" s="959">
        <v>
3737340</v>
      </c>
      <c r="CB110" s="959"/>
      <c r="CC110" s="959"/>
      <c r="CD110" s="959"/>
      <c r="CE110" s="959"/>
      <c r="CF110" s="972">
        <v>
124.2</v>
      </c>
      <c r="CG110" s="973"/>
      <c r="CH110" s="973"/>
      <c r="CI110" s="973"/>
      <c r="CJ110" s="973"/>
      <c r="CK110" s="974" t="s">
        <v>
427</v>
      </c>
      <c r="CL110" s="975"/>
      <c r="CM110" s="957" t="s">
        <v>
428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
127</v>
      </c>
      <c r="DH110" s="959"/>
      <c r="DI110" s="959"/>
      <c r="DJ110" s="959"/>
      <c r="DK110" s="959"/>
      <c r="DL110" s="959" t="s">
        <v>
127</v>
      </c>
      <c r="DM110" s="959"/>
      <c r="DN110" s="959"/>
      <c r="DO110" s="959"/>
      <c r="DP110" s="959"/>
      <c r="DQ110" s="959" t="s">
        <v>
127</v>
      </c>
      <c r="DR110" s="959"/>
      <c r="DS110" s="959"/>
      <c r="DT110" s="959"/>
      <c r="DU110" s="959"/>
      <c r="DV110" s="960" t="s">
        <v>
127</v>
      </c>
      <c r="DW110" s="960"/>
      <c r="DX110" s="960"/>
      <c r="DY110" s="960"/>
      <c r="DZ110" s="961"/>
    </row>
    <row r="111" spans="1:131" s="226" customFormat="1" ht="26.25" customHeight="1" x14ac:dyDescent="0.15">
      <c r="A111" s="962" t="s">
        <v>
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
127</v>
      </c>
      <c r="AB111" s="966"/>
      <c r="AC111" s="966"/>
      <c r="AD111" s="966"/>
      <c r="AE111" s="967"/>
      <c r="AF111" s="968" t="s">
        <v>
127</v>
      </c>
      <c r="AG111" s="966"/>
      <c r="AH111" s="966"/>
      <c r="AI111" s="966"/>
      <c r="AJ111" s="967"/>
      <c r="AK111" s="968" t="s">
        <v>
127</v>
      </c>
      <c r="AL111" s="966"/>
      <c r="AM111" s="966"/>
      <c r="AN111" s="966"/>
      <c r="AO111" s="967"/>
      <c r="AP111" s="969" t="s">
        <v>
127</v>
      </c>
      <c r="AQ111" s="970"/>
      <c r="AR111" s="970"/>
      <c r="AS111" s="970"/>
      <c r="AT111" s="971"/>
      <c r="AU111" s="936"/>
      <c r="AV111" s="937"/>
      <c r="AW111" s="937"/>
      <c r="AX111" s="937"/>
      <c r="AY111" s="937"/>
      <c r="AZ111" s="950" t="s">
        <v>
430</v>
      </c>
      <c r="BA111" s="951"/>
      <c r="BB111" s="951"/>
      <c r="BC111" s="951"/>
      <c r="BD111" s="951"/>
      <c r="BE111" s="951"/>
      <c r="BF111" s="951"/>
      <c r="BG111" s="951"/>
      <c r="BH111" s="951"/>
      <c r="BI111" s="951"/>
      <c r="BJ111" s="951"/>
      <c r="BK111" s="951"/>
      <c r="BL111" s="951"/>
      <c r="BM111" s="951"/>
      <c r="BN111" s="951"/>
      <c r="BO111" s="951"/>
      <c r="BP111" s="952"/>
      <c r="BQ111" s="953">
        <v>
4859</v>
      </c>
      <c r="BR111" s="954"/>
      <c r="BS111" s="954"/>
      <c r="BT111" s="954"/>
      <c r="BU111" s="954"/>
      <c r="BV111" s="954">
        <v>
3206</v>
      </c>
      <c r="BW111" s="954"/>
      <c r="BX111" s="954"/>
      <c r="BY111" s="954"/>
      <c r="BZ111" s="954"/>
      <c r="CA111" s="954">
        <v>
1522</v>
      </c>
      <c r="CB111" s="954"/>
      <c r="CC111" s="954"/>
      <c r="CD111" s="954"/>
      <c r="CE111" s="954"/>
      <c r="CF111" s="948">
        <v>
0.1</v>
      </c>
      <c r="CG111" s="949"/>
      <c r="CH111" s="949"/>
      <c r="CI111" s="949"/>
      <c r="CJ111" s="949"/>
      <c r="CK111" s="976"/>
      <c r="CL111" s="977"/>
      <c r="CM111" s="950" t="s">
        <v>
431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
127</v>
      </c>
      <c r="DH111" s="954"/>
      <c r="DI111" s="954"/>
      <c r="DJ111" s="954"/>
      <c r="DK111" s="954"/>
      <c r="DL111" s="954" t="s">
        <v>
127</v>
      </c>
      <c r="DM111" s="954"/>
      <c r="DN111" s="954"/>
      <c r="DO111" s="954"/>
      <c r="DP111" s="954"/>
      <c r="DQ111" s="954" t="s">
        <v>
127</v>
      </c>
      <c r="DR111" s="954"/>
      <c r="DS111" s="954"/>
      <c r="DT111" s="954"/>
      <c r="DU111" s="954"/>
      <c r="DV111" s="955" t="s">
        <v>
127</v>
      </c>
      <c r="DW111" s="955"/>
      <c r="DX111" s="955"/>
      <c r="DY111" s="955"/>
      <c r="DZ111" s="956"/>
    </row>
    <row r="112" spans="1:131" s="226" customFormat="1" ht="26.25" customHeight="1" x14ac:dyDescent="0.15">
      <c r="A112" s="980" t="s">
        <v>
432</v>
      </c>
      <c r="B112" s="981"/>
      <c r="C112" s="951" t="s">
        <v>
433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
127</v>
      </c>
      <c r="AB112" s="987"/>
      <c r="AC112" s="987"/>
      <c r="AD112" s="987"/>
      <c r="AE112" s="988"/>
      <c r="AF112" s="989" t="s">
        <v>
127</v>
      </c>
      <c r="AG112" s="987"/>
      <c r="AH112" s="987"/>
      <c r="AI112" s="987"/>
      <c r="AJ112" s="988"/>
      <c r="AK112" s="989" t="s">
        <v>
127</v>
      </c>
      <c r="AL112" s="987"/>
      <c r="AM112" s="987"/>
      <c r="AN112" s="987"/>
      <c r="AO112" s="988"/>
      <c r="AP112" s="990" t="s">
        <v>
127</v>
      </c>
      <c r="AQ112" s="991"/>
      <c r="AR112" s="991"/>
      <c r="AS112" s="991"/>
      <c r="AT112" s="992"/>
      <c r="AU112" s="936"/>
      <c r="AV112" s="937"/>
      <c r="AW112" s="937"/>
      <c r="AX112" s="937"/>
      <c r="AY112" s="937"/>
      <c r="AZ112" s="950" t="s">
        <v>
434</v>
      </c>
      <c r="BA112" s="951"/>
      <c r="BB112" s="951"/>
      <c r="BC112" s="951"/>
      <c r="BD112" s="951"/>
      <c r="BE112" s="951"/>
      <c r="BF112" s="951"/>
      <c r="BG112" s="951"/>
      <c r="BH112" s="951"/>
      <c r="BI112" s="951"/>
      <c r="BJ112" s="951"/>
      <c r="BK112" s="951"/>
      <c r="BL112" s="951"/>
      <c r="BM112" s="951"/>
      <c r="BN112" s="951"/>
      <c r="BO112" s="951"/>
      <c r="BP112" s="952"/>
      <c r="BQ112" s="953">
        <v>
1609391</v>
      </c>
      <c r="BR112" s="954"/>
      <c r="BS112" s="954"/>
      <c r="BT112" s="954"/>
      <c r="BU112" s="954"/>
      <c r="BV112" s="954">
        <v>
1464536</v>
      </c>
      <c r="BW112" s="954"/>
      <c r="BX112" s="954"/>
      <c r="BY112" s="954"/>
      <c r="BZ112" s="954"/>
      <c r="CA112" s="954">
        <v>
1326478</v>
      </c>
      <c r="CB112" s="954"/>
      <c r="CC112" s="954"/>
      <c r="CD112" s="954"/>
      <c r="CE112" s="954"/>
      <c r="CF112" s="948">
        <v>
44.1</v>
      </c>
      <c r="CG112" s="949"/>
      <c r="CH112" s="949"/>
      <c r="CI112" s="949"/>
      <c r="CJ112" s="949"/>
      <c r="CK112" s="976"/>
      <c r="CL112" s="977"/>
      <c r="CM112" s="950" t="s">
        <v>
435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
127</v>
      </c>
      <c r="DH112" s="954"/>
      <c r="DI112" s="954"/>
      <c r="DJ112" s="954"/>
      <c r="DK112" s="954"/>
      <c r="DL112" s="954" t="s">
        <v>
127</v>
      </c>
      <c r="DM112" s="954"/>
      <c r="DN112" s="954"/>
      <c r="DO112" s="954"/>
      <c r="DP112" s="954"/>
      <c r="DQ112" s="954" t="s">
        <v>
127</v>
      </c>
      <c r="DR112" s="954"/>
      <c r="DS112" s="954"/>
      <c r="DT112" s="954"/>
      <c r="DU112" s="954"/>
      <c r="DV112" s="955" t="s">
        <v>
127</v>
      </c>
      <c r="DW112" s="955"/>
      <c r="DX112" s="955"/>
      <c r="DY112" s="955"/>
      <c r="DZ112" s="956"/>
    </row>
    <row r="113" spans="1:130" s="226" customFormat="1" ht="26.25" customHeight="1" x14ac:dyDescent="0.15">
      <c r="A113" s="982"/>
      <c r="B113" s="983"/>
      <c r="C113" s="951" t="s">
        <v>
436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
197375</v>
      </c>
      <c r="AB113" s="966"/>
      <c r="AC113" s="966"/>
      <c r="AD113" s="966"/>
      <c r="AE113" s="967"/>
      <c r="AF113" s="968">
        <v>
189954</v>
      </c>
      <c r="AG113" s="966"/>
      <c r="AH113" s="966"/>
      <c r="AI113" s="966"/>
      <c r="AJ113" s="967"/>
      <c r="AK113" s="968">
        <v>
169685</v>
      </c>
      <c r="AL113" s="966"/>
      <c r="AM113" s="966"/>
      <c r="AN113" s="966"/>
      <c r="AO113" s="967"/>
      <c r="AP113" s="969">
        <v>
5.6</v>
      </c>
      <c r="AQ113" s="970"/>
      <c r="AR113" s="970"/>
      <c r="AS113" s="970"/>
      <c r="AT113" s="971"/>
      <c r="AU113" s="936"/>
      <c r="AV113" s="937"/>
      <c r="AW113" s="937"/>
      <c r="AX113" s="937"/>
      <c r="AY113" s="937"/>
      <c r="AZ113" s="950" t="s">
        <v>
437</v>
      </c>
      <c r="BA113" s="951"/>
      <c r="BB113" s="951"/>
      <c r="BC113" s="951"/>
      <c r="BD113" s="951"/>
      <c r="BE113" s="951"/>
      <c r="BF113" s="951"/>
      <c r="BG113" s="951"/>
      <c r="BH113" s="951"/>
      <c r="BI113" s="951"/>
      <c r="BJ113" s="951"/>
      <c r="BK113" s="951"/>
      <c r="BL113" s="951"/>
      <c r="BM113" s="951"/>
      <c r="BN113" s="951"/>
      <c r="BO113" s="951"/>
      <c r="BP113" s="952"/>
      <c r="BQ113" s="953">
        <v>
152951</v>
      </c>
      <c r="BR113" s="954"/>
      <c r="BS113" s="954"/>
      <c r="BT113" s="954"/>
      <c r="BU113" s="954"/>
      <c r="BV113" s="954">
        <v>
210630</v>
      </c>
      <c r="BW113" s="954"/>
      <c r="BX113" s="954"/>
      <c r="BY113" s="954"/>
      <c r="BZ113" s="954"/>
      <c r="CA113" s="954">
        <v>
194355</v>
      </c>
      <c r="CB113" s="954"/>
      <c r="CC113" s="954"/>
      <c r="CD113" s="954"/>
      <c r="CE113" s="954"/>
      <c r="CF113" s="948">
        <v>
6.5</v>
      </c>
      <c r="CG113" s="949"/>
      <c r="CH113" s="949"/>
      <c r="CI113" s="949"/>
      <c r="CJ113" s="949"/>
      <c r="CK113" s="976"/>
      <c r="CL113" s="977"/>
      <c r="CM113" s="950" t="s">
        <v>
438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
127</v>
      </c>
      <c r="DH113" s="987"/>
      <c r="DI113" s="987"/>
      <c r="DJ113" s="987"/>
      <c r="DK113" s="988"/>
      <c r="DL113" s="989" t="s">
        <v>
127</v>
      </c>
      <c r="DM113" s="987"/>
      <c r="DN113" s="987"/>
      <c r="DO113" s="987"/>
      <c r="DP113" s="988"/>
      <c r="DQ113" s="989" t="s">
        <v>
127</v>
      </c>
      <c r="DR113" s="987"/>
      <c r="DS113" s="987"/>
      <c r="DT113" s="987"/>
      <c r="DU113" s="988"/>
      <c r="DV113" s="990" t="s">
        <v>
127</v>
      </c>
      <c r="DW113" s="991"/>
      <c r="DX113" s="991"/>
      <c r="DY113" s="991"/>
      <c r="DZ113" s="992"/>
    </row>
    <row r="114" spans="1:130" s="226" customFormat="1" ht="26.25" customHeight="1" x14ac:dyDescent="0.15">
      <c r="A114" s="982"/>
      <c r="B114" s="983"/>
      <c r="C114" s="951" t="s">
        <v>
439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
22391</v>
      </c>
      <c r="AB114" s="987"/>
      <c r="AC114" s="987"/>
      <c r="AD114" s="987"/>
      <c r="AE114" s="988"/>
      <c r="AF114" s="989">
        <v>
18315</v>
      </c>
      <c r="AG114" s="987"/>
      <c r="AH114" s="987"/>
      <c r="AI114" s="987"/>
      <c r="AJ114" s="988"/>
      <c r="AK114" s="989">
        <v>
24537</v>
      </c>
      <c r="AL114" s="987"/>
      <c r="AM114" s="987"/>
      <c r="AN114" s="987"/>
      <c r="AO114" s="988"/>
      <c r="AP114" s="990">
        <v>
0.8</v>
      </c>
      <c r="AQ114" s="991"/>
      <c r="AR114" s="991"/>
      <c r="AS114" s="991"/>
      <c r="AT114" s="992"/>
      <c r="AU114" s="936"/>
      <c r="AV114" s="937"/>
      <c r="AW114" s="937"/>
      <c r="AX114" s="937"/>
      <c r="AY114" s="937"/>
      <c r="AZ114" s="950" t="s">
        <v>
440</v>
      </c>
      <c r="BA114" s="951"/>
      <c r="BB114" s="951"/>
      <c r="BC114" s="951"/>
      <c r="BD114" s="951"/>
      <c r="BE114" s="951"/>
      <c r="BF114" s="951"/>
      <c r="BG114" s="951"/>
      <c r="BH114" s="951"/>
      <c r="BI114" s="951"/>
      <c r="BJ114" s="951"/>
      <c r="BK114" s="951"/>
      <c r="BL114" s="951"/>
      <c r="BM114" s="951"/>
      <c r="BN114" s="951"/>
      <c r="BO114" s="951"/>
      <c r="BP114" s="952"/>
      <c r="BQ114" s="953">
        <v>
905104</v>
      </c>
      <c r="BR114" s="954"/>
      <c r="BS114" s="954"/>
      <c r="BT114" s="954"/>
      <c r="BU114" s="954"/>
      <c r="BV114" s="954">
        <v>
974268</v>
      </c>
      <c r="BW114" s="954"/>
      <c r="BX114" s="954"/>
      <c r="BY114" s="954"/>
      <c r="BZ114" s="954"/>
      <c r="CA114" s="954">
        <v>
960021</v>
      </c>
      <c r="CB114" s="954"/>
      <c r="CC114" s="954"/>
      <c r="CD114" s="954"/>
      <c r="CE114" s="954"/>
      <c r="CF114" s="948">
        <v>
31.9</v>
      </c>
      <c r="CG114" s="949"/>
      <c r="CH114" s="949"/>
      <c r="CI114" s="949"/>
      <c r="CJ114" s="949"/>
      <c r="CK114" s="976"/>
      <c r="CL114" s="977"/>
      <c r="CM114" s="950" t="s">
        <v>
441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
127</v>
      </c>
      <c r="DH114" s="987"/>
      <c r="DI114" s="987"/>
      <c r="DJ114" s="987"/>
      <c r="DK114" s="988"/>
      <c r="DL114" s="989" t="s">
        <v>
127</v>
      </c>
      <c r="DM114" s="987"/>
      <c r="DN114" s="987"/>
      <c r="DO114" s="987"/>
      <c r="DP114" s="988"/>
      <c r="DQ114" s="989" t="s">
        <v>
127</v>
      </c>
      <c r="DR114" s="987"/>
      <c r="DS114" s="987"/>
      <c r="DT114" s="987"/>
      <c r="DU114" s="988"/>
      <c r="DV114" s="990" t="s">
        <v>
127</v>
      </c>
      <c r="DW114" s="991"/>
      <c r="DX114" s="991"/>
      <c r="DY114" s="991"/>
      <c r="DZ114" s="992"/>
    </row>
    <row r="115" spans="1:130" s="226" customFormat="1" ht="26.25" customHeight="1" x14ac:dyDescent="0.15">
      <c r="A115" s="982"/>
      <c r="B115" s="983"/>
      <c r="C115" s="951" t="s">
        <v>
442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
3338</v>
      </c>
      <c r="AB115" s="966"/>
      <c r="AC115" s="966"/>
      <c r="AD115" s="966"/>
      <c r="AE115" s="967"/>
      <c r="AF115" s="968">
        <v>
1744</v>
      </c>
      <c r="AG115" s="966"/>
      <c r="AH115" s="966"/>
      <c r="AI115" s="966"/>
      <c r="AJ115" s="967"/>
      <c r="AK115" s="968">
        <v>
1744</v>
      </c>
      <c r="AL115" s="966"/>
      <c r="AM115" s="966"/>
      <c r="AN115" s="966"/>
      <c r="AO115" s="967"/>
      <c r="AP115" s="969">
        <v>
0.1</v>
      </c>
      <c r="AQ115" s="970"/>
      <c r="AR115" s="970"/>
      <c r="AS115" s="970"/>
      <c r="AT115" s="971"/>
      <c r="AU115" s="936"/>
      <c r="AV115" s="937"/>
      <c r="AW115" s="937"/>
      <c r="AX115" s="937"/>
      <c r="AY115" s="937"/>
      <c r="AZ115" s="950" t="s">
        <v>
443</v>
      </c>
      <c r="BA115" s="951"/>
      <c r="BB115" s="951"/>
      <c r="BC115" s="951"/>
      <c r="BD115" s="951"/>
      <c r="BE115" s="951"/>
      <c r="BF115" s="951"/>
      <c r="BG115" s="951"/>
      <c r="BH115" s="951"/>
      <c r="BI115" s="951"/>
      <c r="BJ115" s="951"/>
      <c r="BK115" s="951"/>
      <c r="BL115" s="951"/>
      <c r="BM115" s="951"/>
      <c r="BN115" s="951"/>
      <c r="BO115" s="951"/>
      <c r="BP115" s="952"/>
      <c r="BQ115" s="953" t="s">
        <v>
127</v>
      </c>
      <c r="BR115" s="954"/>
      <c r="BS115" s="954"/>
      <c r="BT115" s="954"/>
      <c r="BU115" s="954"/>
      <c r="BV115" s="954">
        <v>
2166</v>
      </c>
      <c r="BW115" s="954"/>
      <c r="BX115" s="954"/>
      <c r="BY115" s="954"/>
      <c r="BZ115" s="954"/>
      <c r="CA115" s="954" t="s">
        <v>
127</v>
      </c>
      <c r="CB115" s="954"/>
      <c r="CC115" s="954"/>
      <c r="CD115" s="954"/>
      <c r="CE115" s="954"/>
      <c r="CF115" s="948" t="s">
        <v>
127</v>
      </c>
      <c r="CG115" s="949"/>
      <c r="CH115" s="949"/>
      <c r="CI115" s="949"/>
      <c r="CJ115" s="949"/>
      <c r="CK115" s="976"/>
      <c r="CL115" s="977"/>
      <c r="CM115" s="950" t="s">
        <v>
444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
127</v>
      </c>
      <c r="DH115" s="987"/>
      <c r="DI115" s="987"/>
      <c r="DJ115" s="987"/>
      <c r="DK115" s="988"/>
      <c r="DL115" s="989" t="s">
        <v>
127</v>
      </c>
      <c r="DM115" s="987"/>
      <c r="DN115" s="987"/>
      <c r="DO115" s="987"/>
      <c r="DP115" s="988"/>
      <c r="DQ115" s="989" t="s">
        <v>
127</v>
      </c>
      <c r="DR115" s="987"/>
      <c r="DS115" s="987"/>
      <c r="DT115" s="987"/>
      <c r="DU115" s="988"/>
      <c r="DV115" s="990" t="s">
        <v>
127</v>
      </c>
      <c r="DW115" s="991"/>
      <c r="DX115" s="991"/>
      <c r="DY115" s="991"/>
      <c r="DZ115" s="992"/>
    </row>
    <row r="116" spans="1:130" s="226" customFormat="1" ht="26.25" customHeight="1" x14ac:dyDescent="0.15">
      <c r="A116" s="984"/>
      <c r="B116" s="985"/>
      <c r="C116" s="993" t="s">
        <v>
445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
127</v>
      </c>
      <c r="AB116" s="987"/>
      <c r="AC116" s="987"/>
      <c r="AD116" s="987"/>
      <c r="AE116" s="988"/>
      <c r="AF116" s="989" t="s">
        <v>
127</v>
      </c>
      <c r="AG116" s="987"/>
      <c r="AH116" s="987"/>
      <c r="AI116" s="987"/>
      <c r="AJ116" s="988"/>
      <c r="AK116" s="989" t="s">
        <v>
127</v>
      </c>
      <c r="AL116" s="987"/>
      <c r="AM116" s="987"/>
      <c r="AN116" s="987"/>
      <c r="AO116" s="988"/>
      <c r="AP116" s="990" t="s">
        <v>
127</v>
      </c>
      <c r="AQ116" s="991"/>
      <c r="AR116" s="991"/>
      <c r="AS116" s="991"/>
      <c r="AT116" s="992"/>
      <c r="AU116" s="936"/>
      <c r="AV116" s="937"/>
      <c r="AW116" s="937"/>
      <c r="AX116" s="937"/>
      <c r="AY116" s="937"/>
      <c r="AZ116" s="995" t="s">
        <v>
446</v>
      </c>
      <c r="BA116" s="996"/>
      <c r="BB116" s="996"/>
      <c r="BC116" s="996"/>
      <c r="BD116" s="996"/>
      <c r="BE116" s="996"/>
      <c r="BF116" s="996"/>
      <c r="BG116" s="996"/>
      <c r="BH116" s="996"/>
      <c r="BI116" s="996"/>
      <c r="BJ116" s="996"/>
      <c r="BK116" s="996"/>
      <c r="BL116" s="996"/>
      <c r="BM116" s="996"/>
      <c r="BN116" s="996"/>
      <c r="BO116" s="996"/>
      <c r="BP116" s="997"/>
      <c r="BQ116" s="953" t="s">
        <v>
127</v>
      </c>
      <c r="BR116" s="954"/>
      <c r="BS116" s="954"/>
      <c r="BT116" s="954"/>
      <c r="BU116" s="954"/>
      <c r="BV116" s="954" t="s">
        <v>
127</v>
      </c>
      <c r="BW116" s="954"/>
      <c r="BX116" s="954"/>
      <c r="BY116" s="954"/>
      <c r="BZ116" s="954"/>
      <c r="CA116" s="954" t="s">
        <v>
127</v>
      </c>
      <c r="CB116" s="954"/>
      <c r="CC116" s="954"/>
      <c r="CD116" s="954"/>
      <c r="CE116" s="954"/>
      <c r="CF116" s="948" t="s">
        <v>
127</v>
      </c>
      <c r="CG116" s="949"/>
      <c r="CH116" s="949"/>
      <c r="CI116" s="949"/>
      <c r="CJ116" s="949"/>
      <c r="CK116" s="976"/>
      <c r="CL116" s="977"/>
      <c r="CM116" s="950" t="s">
        <v>
447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
127</v>
      </c>
      <c r="DH116" s="987"/>
      <c r="DI116" s="987"/>
      <c r="DJ116" s="987"/>
      <c r="DK116" s="988"/>
      <c r="DL116" s="989" t="s">
        <v>
127</v>
      </c>
      <c r="DM116" s="987"/>
      <c r="DN116" s="987"/>
      <c r="DO116" s="987"/>
      <c r="DP116" s="988"/>
      <c r="DQ116" s="989" t="s">
        <v>
127</v>
      </c>
      <c r="DR116" s="987"/>
      <c r="DS116" s="987"/>
      <c r="DT116" s="987"/>
      <c r="DU116" s="988"/>
      <c r="DV116" s="990" t="s">
        <v>
127</v>
      </c>
      <c r="DW116" s="991"/>
      <c r="DX116" s="991"/>
      <c r="DY116" s="991"/>
      <c r="DZ116" s="992"/>
    </row>
    <row r="117" spans="1:130" s="226" customFormat="1" ht="26.25" customHeight="1" x14ac:dyDescent="0.15">
      <c r="A117" s="940" t="s">
        <v>
185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
448</v>
      </c>
      <c r="Z117" s="922"/>
      <c r="AA117" s="1006">
        <v>
506465</v>
      </c>
      <c r="AB117" s="1007"/>
      <c r="AC117" s="1007"/>
      <c r="AD117" s="1007"/>
      <c r="AE117" s="1008"/>
      <c r="AF117" s="1009">
        <v>
522890</v>
      </c>
      <c r="AG117" s="1007"/>
      <c r="AH117" s="1007"/>
      <c r="AI117" s="1007"/>
      <c r="AJ117" s="1008"/>
      <c r="AK117" s="1009">
        <v>
523387</v>
      </c>
      <c r="AL117" s="1007"/>
      <c r="AM117" s="1007"/>
      <c r="AN117" s="1007"/>
      <c r="AO117" s="1008"/>
      <c r="AP117" s="1010"/>
      <c r="AQ117" s="1011"/>
      <c r="AR117" s="1011"/>
      <c r="AS117" s="1011"/>
      <c r="AT117" s="1012"/>
      <c r="AU117" s="936"/>
      <c r="AV117" s="937"/>
      <c r="AW117" s="937"/>
      <c r="AX117" s="937"/>
      <c r="AY117" s="937"/>
      <c r="AZ117" s="1002" t="s">
        <v>
449</v>
      </c>
      <c r="BA117" s="1003"/>
      <c r="BB117" s="1003"/>
      <c r="BC117" s="1003"/>
      <c r="BD117" s="1003"/>
      <c r="BE117" s="1003"/>
      <c r="BF117" s="1003"/>
      <c r="BG117" s="1003"/>
      <c r="BH117" s="1003"/>
      <c r="BI117" s="1003"/>
      <c r="BJ117" s="1003"/>
      <c r="BK117" s="1003"/>
      <c r="BL117" s="1003"/>
      <c r="BM117" s="1003"/>
      <c r="BN117" s="1003"/>
      <c r="BO117" s="1003"/>
      <c r="BP117" s="1004"/>
      <c r="BQ117" s="953" t="s">
        <v>
127</v>
      </c>
      <c r="BR117" s="954"/>
      <c r="BS117" s="954"/>
      <c r="BT117" s="954"/>
      <c r="BU117" s="954"/>
      <c r="BV117" s="954" t="s">
        <v>
127</v>
      </c>
      <c r="BW117" s="954"/>
      <c r="BX117" s="954"/>
      <c r="BY117" s="954"/>
      <c r="BZ117" s="954"/>
      <c r="CA117" s="954" t="s">
        <v>
127</v>
      </c>
      <c r="CB117" s="954"/>
      <c r="CC117" s="954"/>
      <c r="CD117" s="954"/>
      <c r="CE117" s="954"/>
      <c r="CF117" s="948" t="s">
        <v>
127</v>
      </c>
      <c r="CG117" s="949"/>
      <c r="CH117" s="949"/>
      <c r="CI117" s="949"/>
      <c r="CJ117" s="949"/>
      <c r="CK117" s="976"/>
      <c r="CL117" s="977"/>
      <c r="CM117" s="950" t="s">
        <v>
450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
127</v>
      </c>
      <c r="DH117" s="987"/>
      <c r="DI117" s="987"/>
      <c r="DJ117" s="987"/>
      <c r="DK117" s="988"/>
      <c r="DL117" s="989" t="s">
        <v>
127</v>
      </c>
      <c r="DM117" s="987"/>
      <c r="DN117" s="987"/>
      <c r="DO117" s="987"/>
      <c r="DP117" s="988"/>
      <c r="DQ117" s="989" t="s">
        <v>
127</v>
      </c>
      <c r="DR117" s="987"/>
      <c r="DS117" s="987"/>
      <c r="DT117" s="987"/>
      <c r="DU117" s="988"/>
      <c r="DV117" s="990" t="s">
        <v>
127</v>
      </c>
      <c r="DW117" s="991"/>
      <c r="DX117" s="991"/>
      <c r="DY117" s="991"/>
      <c r="DZ117" s="992"/>
    </row>
    <row r="118" spans="1:130" s="226" customFormat="1" ht="26.25" customHeight="1" x14ac:dyDescent="0.15">
      <c r="A118" s="940" t="s">
        <v>
424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
421</v>
      </c>
      <c r="AB118" s="921"/>
      <c r="AC118" s="921"/>
      <c r="AD118" s="921"/>
      <c r="AE118" s="922"/>
      <c r="AF118" s="920" t="s">
        <v>
422</v>
      </c>
      <c r="AG118" s="921"/>
      <c r="AH118" s="921"/>
      <c r="AI118" s="921"/>
      <c r="AJ118" s="922"/>
      <c r="AK118" s="920" t="s">
        <v>
301</v>
      </c>
      <c r="AL118" s="921"/>
      <c r="AM118" s="921"/>
      <c r="AN118" s="921"/>
      <c r="AO118" s="922"/>
      <c r="AP118" s="998" t="s">
        <v>
423</v>
      </c>
      <c r="AQ118" s="999"/>
      <c r="AR118" s="999"/>
      <c r="AS118" s="999"/>
      <c r="AT118" s="1000"/>
      <c r="AU118" s="936"/>
      <c r="AV118" s="937"/>
      <c r="AW118" s="937"/>
      <c r="AX118" s="937"/>
      <c r="AY118" s="937"/>
      <c r="AZ118" s="1001" t="s">
        <v>
451</v>
      </c>
      <c r="BA118" s="993"/>
      <c r="BB118" s="993"/>
      <c r="BC118" s="993"/>
      <c r="BD118" s="993"/>
      <c r="BE118" s="993"/>
      <c r="BF118" s="993"/>
      <c r="BG118" s="993"/>
      <c r="BH118" s="993"/>
      <c r="BI118" s="993"/>
      <c r="BJ118" s="993"/>
      <c r="BK118" s="993"/>
      <c r="BL118" s="993"/>
      <c r="BM118" s="993"/>
      <c r="BN118" s="993"/>
      <c r="BO118" s="993"/>
      <c r="BP118" s="994"/>
      <c r="BQ118" s="1027" t="s">
        <v>
127</v>
      </c>
      <c r="BR118" s="1028"/>
      <c r="BS118" s="1028"/>
      <c r="BT118" s="1028"/>
      <c r="BU118" s="1028"/>
      <c r="BV118" s="1028" t="s">
        <v>
127</v>
      </c>
      <c r="BW118" s="1028"/>
      <c r="BX118" s="1028"/>
      <c r="BY118" s="1028"/>
      <c r="BZ118" s="1028"/>
      <c r="CA118" s="1028" t="s">
        <v>
127</v>
      </c>
      <c r="CB118" s="1028"/>
      <c r="CC118" s="1028"/>
      <c r="CD118" s="1028"/>
      <c r="CE118" s="1028"/>
      <c r="CF118" s="948" t="s">
        <v>
127</v>
      </c>
      <c r="CG118" s="949"/>
      <c r="CH118" s="949"/>
      <c r="CI118" s="949"/>
      <c r="CJ118" s="949"/>
      <c r="CK118" s="976"/>
      <c r="CL118" s="977"/>
      <c r="CM118" s="950" t="s">
        <v>
452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
127</v>
      </c>
      <c r="DH118" s="987"/>
      <c r="DI118" s="987"/>
      <c r="DJ118" s="987"/>
      <c r="DK118" s="988"/>
      <c r="DL118" s="989" t="s">
        <v>
127</v>
      </c>
      <c r="DM118" s="987"/>
      <c r="DN118" s="987"/>
      <c r="DO118" s="987"/>
      <c r="DP118" s="988"/>
      <c r="DQ118" s="989" t="s">
        <v>
127</v>
      </c>
      <c r="DR118" s="987"/>
      <c r="DS118" s="987"/>
      <c r="DT118" s="987"/>
      <c r="DU118" s="988"/>
      <c r="DV118" s="990" t="s">
        <v>
127</v>
      </c>
      <c r="DW118" s="991"/>
      <c r="DX118" s="991"/>
      <c r="DY118" s="991"/>
      <c r="DZ118" s="992"/>
    </row>
    <row r="119" spans="1:130" s="226" customFormat="1" ht="26.25" customHeight="1" x14ac:dyDescent="0.15">
      <c r="A119" s="1085" t="s">
        <v>
427</v>
      </c>
      <c r="B119" s="975"/>
      <c r="C119" s="957" t="s">
        <v>
428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
127</v>
      </c>
      <c r="AB119" s="928"/>
      <c r="AC119" s="928"/>
      <c r="AD119" s="928"/>
      <c r="AE119" s="929"/>
      <c r="AF119" s="930" t="s">
        <v>
127</v>
      </c>
      <c r="AG119" s="928"/>
      <c r="AH119" s="928"/>
      <c r="AI119" s="928"/>
      <c r="AJ119" s="929"/>
      <c r="AK119" s="930" t="s">
        <v>
127</v>
      </c>
      <c r="AL119" s="928"/>
      <c r="AM119" s="928"/>
      <c r="AN119" s="928"/>
      <c r="AO119" s="929"/>
      <c r="AP119" s="931" t="s">
        <v>
127</v>
      </c>
      <c r="AQ119" s="932"/>
      <c r="AR119" s="932"/>
      <c r="AS119" s="932"/>
      <c r="AT119" s="933"/>
      <c r="AU119" s="938"/>
      <c r="AV119" s="939"/>
      <c r="AW119" s="939"/>
      <c r="AX119" s="939"/>
      <c r="AY119" s="939"/>
      <c r="AZ119" s="247" t="s">
        <v>
185</v>
      </c>
      <c r="BA119" s="247"/>
      <c r="BB119" s="247"/>
      <c r="BC119" s="247"/>
      <c r="BD119" s="247"/>
      <c r="BE119" s="247"/>
      <c r="BF119" s="247"/>
      <c r="BG119" s="247"/>
      <c r="BH119" s="247"/>
      <c r="BI119" s="247"/>
      <c r="BJ119" s="247"/>
      <c r="BK119" s="247"/>
      <c r="BL119" s="247"/>
      <c r="BM119" s="247"/>
      <c r="BN119" s="247"/>
      <c r="BO119" s="1005" t="s">
        <v>
453</v>
      </c>
      <c r="BP119" s="1033"/>
      <c r="BQ119" s="1027">
        <v>
6551719</v>
      </c>
      <c r="BR119" s="1028"/>
      <c r="BS119" s="1028"/>
      <c r="BT119" s="1028"/>
      <c r="BU119" s="1028"/>
      <c r="BV119" s="1028">
        <v>
6547316</v>
      </c>
      <c r="BW119" s="1028"/>
      <c r="BX119" s="1028"/>
      <c r="BY119" s="1028"/>
      <c r="BZ119" s="1028"/>
      <c r="CA119" s="1028">
        <v>
6219716</v>
      </c>
      <c r="CB119" s="1028"/>
      <c r="CC119" s="1028"/>
      <c r="CD119" s="1028"/>
      <c r="CE119" s="1028"/>
      <c r="CF119" s="1029"/>
      <c r="CG119" s="1030"/>
      <c r="CH119" s="1030"/>
      <c r="CI119" s="1030"/>
      <c r="CJ119" s="1031"/>
      <c r="CK119" s="978"/>
      <c r="CL119" s="979"/>
      <c r="CM119" s="1001" t="s">
        <v>
454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
4859</v>
      </c>
      <c r="DH119" s="1014"/>
      <c r="DI119" s="1014"/>
      <c r="DJ119" s="1014"/>
      <c r="DK119" s="1015"/>
      <c r="DL119" s="1013">
        <v>
3206</v>
      </c>
      <c r="DM119" s="1014"/>
      <c r="DN119" s="1014"/>
      <c r="DO119" s="1014"/>
      <c r="DP119" s="1015"/>
      <c r="DQ119" s="1013">
        <v>
1522</v>
      </c>
      <c r="DR119" s="1014"/>
      <c r="DS119" s="1014"/>
      <c r="DT119" s="1014"/>
      <c r="DU119" s="1015"/>
      <c r="DV119" s="1016">
        <v>
0.1</v>
      </c>
      <c r="DW119" s="1017"/>
      <c r="DX119" s="1017"/>
      <c r="DY119" s="1017"/>
      <c r="DZ119" s="1018"/>
    </row>
    <row r="120" spans="1:130" s="226" customFormat="1" ht="26.25" customHeight="1" x14ac:dyDescent="0.15">
      <c r="A120" s="1086"/>
      <c r="B120" s="977"/>
      <c r="C120" s="950" t="s">
        <v>
431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
127</v>
      </c>
      <c r="AB120" s="987"/>
      <c r="AC120" s="987"/>
      <c r="AD120" s="987"/>
      <c r="AE120" s="988"/>
      <c r="AF120" s="989" t="s">
        <v>
127</v>
      </c>
      <c r="AG120" s="987"/>
      <c r="AH120" s="987"/>
      <c r="AI120" s="987"/>
      <c r="AJ120" s="988"/>
      <c r="AK120" s="989" t="s">
        <v>
127</v>
      </c>
      <c r="AL120" s="987"/>
      <c r="AM120" s="987"/>
      <c r="AN120" s="987"/>
      <c r="AO120" s="988"/>
      <c r="AP120" s="990" t="s">
        <v>
127</v>
      </c>
      <c r="AQ120" s="991"/>
      <c r="AR120" s="991"/>
      <c r="AS120" s="991"/>
      <c r="AT120" s="992"/>
      <c r="AU120" s="1019" t="s">
        <v>
455</v>
      </c>
      <c r="AV120" s="1020"/>
      <c r="AW120" s="1020"/>
      <c r="AX120" s="1020"/>
      <c r="AY120" s="1021"/>
      <c r="AZ120" s="957" t="s">
        <v>
456</v>
      </c>
      <c r="BA120" s="925"/>
      <c r="BB120" s="925"/>
      <c r="BC120" s="925"/>
      <c r="BD120" s="925"/>
      <c r="BE120" s="925"/>
      <c r="BF120" s="925"/>
      <c r="BG120" s="925"/>
      <c r="BH120" s="925"/>
      <c r="BI120" s="925"/>
      <c r="BJ120" s="925"/>
      <c r="BK120" s="925"/>
      <c r="BL120" s="925"/>
      <c r="BM120" s="925"/>
      <c r="BN120" s="925"/>
      <c r="BO120" s="925"/>
      <c r="BP120" s="926"/>
      <c r="BQ120" s="958">
        <v>
2440343</v>
      </c>
      <c r="BR120" s="959"/>
      <c r="BS120" s="959"/>
      <c r="BT120" s="959"/>
      <c r="BU120" s="959"/>
      <c r="BV120" s="959">
        <v>
2976545</v>
      </c>
      <c r="BW120" s="959"/>
      <c r="BX120" s="959"/>
      <c r="BY120" s="959"/>
      <c r="BZ120" s="959"/>
      <c r="CA120" s="959">
        <v>
3568884</v>
      </c>
      <c r="CB120" s="959"/>
      <c r="CC120" s="959"/>
      <c r="CD120" s="959"/>
      <c r="CE120" s="959"/>
      <c r="CF120" s="972">
        <v>
118.6</v>
      </c>
      <c r="CG120" s="973"/>
      <c r="CH120" s="973"/>
      <c r="CI120" s="973"/>
      <c r="CJ120" s="973"/>
      <c r="CK120" s="1034" t="s">
        <v>
457</v>
      </c>
      <c r="CL120" s="1035"/>
      <c r="CM120" s="1035"/>
      <c r="CN120" s="1035"/>
      <c r="CO120" s="1036"/>
      <c r="CP120" s="1042" t="s">
        <v>
458</v>
      </c>
      <c r="CQ120" s="1043"/>
      <c r="CR120" s="1043"/>
      <c r="CS120" s="1043"/>
      <c r="CT120" s="1043"/>
      <c r="CU120" s="1043"/>
      <c r="CV120" s="1043"/>
      <c r="CW120" s="1043"/>
      <c r="CX120" s="1043"/>
      <c r="CY120" s="1043"/>
      <c r="CZ120" s="1043"/>
      <c r="DA120" s="1043"/>
      <c r="DB120" s="1043"/>
      <c r="DC120" s="1043"/>
      <c r="DD120" s="1043"/>
      <c r="DE120" s="1043"/>
      <c r="DF120" s="1044"/>
      <c r="DG120" s="958">
        <v>
1585165</v>
      </c>
      <c r="DH120" s="959"/>
      <c r="DI120" s="959"/>
      <c r="DJ120" s="959"/>
      <c r="DK120" s="959"/>
      <c r="DL120" s="959">
        <v>
1444288</v>
      </c>
      <c r="DM120" s="959"/>
      <c r="DN120" s="959"/>
      <c r="DO120" s="959"/>
      <c r="DP120" s="959"/>
      <c r="DQ120" s="959">
        <v>
1307788</v>
      </c>
      <c r="DR120" s="959"/>
      <c r="DS120" s="959"/>
      <c r="DT120" s="959"/>
      <c r="DU120" s="959"/>
      <c r="DV120" s="960">
        <v>
43.4</v>
      </c>
      <c r="DW120" s="960"/>
      <c r="DX120" s="960"/>
      <c r="DY120" s="960"/>
      <c r="DZ120" s="961"/>
    </row>
    <row r="121" spans="1:130" s="226" customFormat="1" ht="26.25" customHeight="1" x14ac:dyDescent="0.15">
      <c r="A121" s="1086"/>
      <c r="B121" s="977"/>
      <c r="C121" s="1002" t="s">
        <v>
459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
127</v>
      </c>
      <c r="AB121" s="987"/>
      <c r="AC121" s="987"/>
      <c r="AD121" s="987"/>
      <c r="AE121" s="988"/>
      <c r="AF121" s="989" t="s">
        <v>
127</v>
      </c>
      <c r="AG121" s="987"/>
      <c r="AH121" s="987"/>
      <c r="AI121" s="987"/>
      <c r="AJ121" s="988"/>
      <c r="AK121" s="989" t="s">
        <v>
127</v>
      </c>
      <c r="AL121" s="987"/>
      <c r="AM121" s="987"/>
      <c r="AN121" s="987"/>
      <c r="AO121" s="988"/>
      <c r="AP121" s="990" t="s">
        <v>
127</v>
      </c>
      <c r="AQ121" s="991"/>
      <c r="AR121" s="991"/>
      <c r="AS121" s="991"/>
      <c r="AT121" s="992"/>
      <c r="AU121" s="1022"/>
      <c r="AV121" s="1023"/>
      <c r="AW121" s="1023"/>
      <c r="AX121" s="1023"/>
      <c r="AY121" s="1024"/>
      <c r="AZ121" s="950" t="s">
        <v>
460</v>
      </c>
      <c r="BA121" s="951"/>
      <c r="BB121" s="951"/>
      <c r="BC121" s="951"/>
      <c r="BD121" s="951"/>
      <c r="BE121" s="951"/>
      <c r="BF121" s="951"/>
      <c r="BG121" s="951"/>
      <c r="BH121" s="951"/>
      <c r="BI121" s="951"/>
      <c r="BJ121" s="951"/>
      <c r="BK121" s="951"/>
      <c r="BL121" s="951"/>
      <c r="BM121" s="951"/>
      <c r="BN121" s="951"/>
      <c r="BO121" s="951"/>
      <c r="BP121" s="952"/>
      <c r="BQ121" s="953">
        <v>
56875</v>
      </c>
      <c r="BR121" s="954"/>
      <c r="BS121" s="954"/>
      <c r="BT121" s="954"/>
      <c r="BU121" s="954"/>
      <c r="BV121" s="954">
        <v>
44532</v>
      </c>
      <c r="BW121" s="954"/>
      <c r="BX121" s="954"/>
      <c r="BY121" s="954"/>
      <c r="BZ121" s="954"/>
      <c r="CA121" s="954">
        <v>
41434</v>
      </c>
      <c r="CB121" s="954"/>
      <c r="CC121" s="954"/>
      <c r="CD121" s="954"/>
      <c r="CE121" s="954"/>
      <c r="CF121" s="948">
        <v>
1.4</v>
      </c>
      <c r="CG121" s="949"/>
      <c r="CH121" s="949"/>
      <c r="CI121" s="949"/>
      <c r="CJ121" s="949"/>
      <c r="CK121" s="1037"/>
      <c r="CL121" s="1038"/>
      <c r="CM121" s="1038"/>
      <c r="CN121" s="1038"/>
      <c r="CO121" s="1039"/>
      <c r="CP121" s="1047" t="s">
        <v>
402</v>
      </c>
      <c r="CQ121" s="1048"/>
      <c r="CR121" s="1048"/>
      <c r="CS121" s="1048"/>
      <c r="CT121" s="1048"/>
      <c r="CU121" s="1048"/>
      <c r="CV121" s="1048"/>
      <c r="CW121" s="1048"/>
      <c r="CX121" s="1048"/>
      <c r="CY121" s="1048"/>
      <c r="CZ121" s="1048"/>
      <c r="DA121" s="1048"/>
      <c r="DB121" s="1048"/>
      <c r="DC121" s="1048"/>
      <c r="DD121" s="1048"/>
      <c r="DE121" s="1048"/>
      <c r="DF121" s="1049"/>
      <c r="DG121" s="953">
        <v>
24226</v>
      </c>
      <c r="DH121" s="954"/>
      <c r="DI121" s="954"/>
      <c r="DJ121" s="954"/>
      <c r="DK121" s="954"/>
      <c r="DL121" s="954">
        <v>
20248</v>
      </c>
      <c r="DM121" s="954"/>
      <c r="DN121" s="954"/>
      <c r="DO121" s="954"/>
      <c r="DP121" s="954"/>
      <c r="DQ121" s="954">
        <v>
18690</v>
      </c>
      <c r="DR121" s="954"/>
      <c r="DS121" s="954"/>
      <c r="DT121" s="954"/>
      <c r="DU121" s="954"/>
      <c r="DV121" s="955">
        <v>
0.6</v>
      </c>
      <c r="DW121" s="955"/>
      <c r="DX121" s="955"/>
      <c r="DY121" s="955"/>
      <c r="DZ121" s="956"/>
    </row>
    <row r="122" spans="1:130" s="226" customFormat="1" ht="26.25" customHeight="1" x14ac:dyDescent="0.15">
      <c r="A122" s="1086"/>
      <c r="B122" s="977"/>
      <c r="C122" s="950" t="s">
        <v>
441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
127</v>
      </c>
      <c r="AB122" s="987"/>
      <c r="AC122" s="987"/>
      <c r="AD122" s="987"/>
      <c r="AE122" s="988"/>
      <c r="AF122" s="989" t="s">
        <v>
127</v>
      </c>
      <c r="AG122" s="987"/>
      <c r="AH122" s="987"/>
      <c r="AI122" s="987"/>
      <c r="AJ122" s="988"/>
      <c r="AK122" s="989" t="s">
        <v>
127</v>
      </c>
      <c r="AL122" s="987"/>
      <c r="AM122" s="987"/>
      <c r="AN122" s="987"/>
      <c r="AO122" s="988"/>
      <c r="AP122" s="990" t="s">
        <v>
127</v>
      </c>
      <c r="AQ122" s="991"/>
      <c r="AR122" s="991"/>
      <c r="AS122" s="991"/>
      <c r="AT122" s="992"/>
      <c r="AU122" s="1022"/>
      <c r="AV122" s="1023"/>
      <c r="AW122" s="1023"/>
      <c r="AX122" s="1023"/>
      <c r="AY122" s="1024"/>
      <c r="AZ122" s="1001" t="s">
        <v>
461</v>
      </c>
      <c r="BA122" s="993"/>
      <c r="BB122" s="993"/>
      <c r="BC122" s="993"/>
      <c r="BD122" s="993"/>
      <c r="BE122" s="993"/>
      <c r="BF122" s="993"/>
      <c r="BG122" s="993"/>
      <c r="BH122" s="993"/>
      <c r="BI122" s="993"/>
      <c r="BJ122" s="993"/>
      <c r="BK122" s="993"/>
      <c r="BL122" s="993"/>
      <c r="BM122" s="993"/>
      <c r="BN122" s="993"/>
      <c r="BO122" s="993"/>
      <c r="BP122" s="994"/>
      <c r="BQ122" s="1027">
        <v>
3677775</v>
      </c>
      <c r="BR122" s="1028"/>
      <c r="BS122" s="1028"/>
      <c r="BT122" s="1028"/>
      <c r="BU122" s="1028"/>
      <c r="BV122" s="1028">
        <v>
3653350</v>
      </c>
      <c r="BW122" s="1028"/>
      <c r="BX122" s="1028"/>
      <c r="BY122" s="1028"/>
      <c r="BZ122" s="1028"/>
      <c r="CA122" s="1028">
        <v>
3464468</v>
      </c>
      <c r="CB122" s="1028"/>
      <c r="CC122" s="1028"/>
      <c r="CD122" s="1028"/>
      <c r="CE122" s="1028"/>
      <c r="CF122" s="1045">
        <v>
115.1</v>
      </c>
      <c r="CG122" s="1046"/>
      <c r="CH122" s="1046"/>
      <c r="CI122" s="1046"/>
      <c r="CJ122" s="1046"/>
      <c r="CK122" s="1037"/>
      <c r="CL122" s="1038"/>
      <c r="CM122" s="1038"/>
      <c r="CN122" s="1038"/>
      <c r="CO122" s="1039"/>
      <c r="CP122" s="1047" t="s">
        <v>
401</v>
      </c>
      <c r="CQ122" s="1048"/>
      <c r="CR122" s="1048"/>
      <c r="CS122" s="1048"/>
      <c r="CT122" s="1048"/>
      <c r="CU122" s="1048"/>
      <c r="CV122" s="1048"/>
      <c r="CW122" s="1048"/>
      <c r="CX122" s="1048"/>
      <c r="CY122" s="1048"/>
      <c r="CZ122" s="1048"/>
      <c r="DA122" s="1048"/>
      <c r="DB122" s="1048"/>
      <c r="DC122" s="1048"/>
      <c r="DD122" s="1048"/>
      <c r="DE122" s="1048"/>
      <c r="DF122" s="1049"/>
      <c r="DG122" s="953" t="s">
        <v>
127</v>
      </c>
      <c r="DH122" s="954"/>
      <c r="DI122" s="954"/>
      <c r="DJ122" s="954"/>
      <c r="DK122" s="954"/>
      <c r="DL122" s="954" t="s">
        <v>
127</v>
      </c>
      <c r="DM122" s="954"/>
      <c r="DN122" s="954"/>
      <c r="DO122" s="954"/>
      <c r="DP122" s="954"/>
      <c r="DQ122" s="954" t="s">
        <v>
127</v>
      </c>
      <c r="DR122" s="954"/>
      <c r="DS122" s="954"/>
      <c r="DT122" s="954"/>
      <c r="DU122" s="954"/>
      <c r="DV122" s="955" t="s">
        <v>
127</v>
      </c>
      <c r="DW122" s="955"/>
      <c r="DX122" s="955"/>
      <c r="DY122" s="955"/>
      <c r="DZ122" s="956"/>
    </row>
    <row r="123" spans="1:130" s="226" customFormat="1" ht="26.25" customHeight="1" x14ac:dyDescent="0.15">
      <c r="A123" s="1086"/>
      <c r="B123" s="977"/>
      <c r="C123" s="950" t="s">
        <v>
447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
127</v>
      </c>
      <c r="AB123" s="987"/>
      <c r="AC123" s="987"/>
      <c r="AD123" s="987"/>
      <c r="AE123" s="988"/>
      <c r="AF123" s="989" t="s">
        <v>
127</v>
      </c>
      <c r="AG123" s="987"/>
      <c r="AH123" s="987"/>
      <c r="AI123" s="987"/>
      <c r="AJ123" s="988"/>
      <c r="AK123" s="989" t="s">
        <v>
127</v>
      </c>
      <c r="AL123" s="987"/>
      <c r="AM123" s="987"/>
      <c r="AN123" s="987"/>
      <c r="AO123" s="988"/>
      <c r="AP123" s="990" t="s">
        <v>
127</v>
      </c>
      <c r="AQ123" s="991"/>
      <c r="AR123" s="991"/>
      <c r="AS123" s="991"/>
      <c r="AT123" s="992"/>
      <c r="AU123" s="1025"/>
      <c r="AV123" s="1026"/>
      <c r="AW123" s="1026"/>
      <c r="AX123" s="1026"/>
      <c r="AY123" s="1026"/>
      <c r="AZ123" s="247" t="s">
        <v>
185</v>
      </c>
      <c r="BA123" s="247"/>
      <c r="BB123" s="247"/>
      <c r="BC123" s="247"/>
      <c r="BD123" s="247"/>
      <c r="BE123" s="247"/>
      <c r="BF123" s="247"/>
      <c r="BG123" s="247"/>
      <c r="BH123" s="247"/>
      <c r="BI123" s="247"/>
      <c r="BJ123" s="247"/>
      <c r="BK123" s="247"/>
      <c r="BL123" s="247"/>
      <c r="BM123" s="247"/>
      <c r="BN123" s="247"/>
      <c r="BO123" s="1005" t="s">
        <v>
462</v>
      </c>
      <c r="BP123" s="1033"/>
      <c r="BQ123" s="1092">
        <v>
6174993</v>
      </c>
      <c r="BR123" s="1059"/>
      <c r="BS123" s="1059"/>
      <c r="BT123" s="1059"/>
      <c r="BU123" s="1059"/>
      <c r="BV123" s="1059">
        <v>
6674427</v>
      </c>
      <c r="BW123" s="1059"/>
      <c r="BX123" s="1059"/>
      <c r="BY123" s="1059"/>
      <c r="BZ123" s="1059"/>
      <c r="CA123" s="1059">
        <v>
7074786</v>
      </c>
      <c r="CB123" s="1059"/>
      <c r="CC123" s="1059"/>
      <c r="CD123" s="1059"/>
      <c r="CE123" s="1059"/>
      <c r="CF123" s="1029"/>
      <c r="CG123" s="1030"/>
      <c r="CH123" s="1030"/>
      <c r="CI123" s="1030"/>
      <c r="CJ123" s="1031"/>
      <c r="CK123" s="1037"/>
      <c r="CL123" s="1038"/>
      <c r="CM123" s="1038"/>
      <c r="CN123" s="1038"/>
      <c r="CO123" s="1039"/>
      <c r="CP123" s="1047" t="s">
        <v>
399</v>
      </c>
      <c r="CQ123" s="1048"/>
      <c r="CR123" s="1048"/>
      <c r="CS123" s="1048"/>
      <c r="CT123" s="1048"/>
      <c r="CU123" s="1048"/>
      <c r="CV123" s="1048"/>
      <c r="CW123" s="1048"/>
      <c r="CX123" s="1048"/>
      <c r="CY123" s="1048"/>
      <c r="CZ123" s="1048"/>
      <c r="DA123" s="1048"/>
      <c r="DB123" s="1048"/>
      <c r="DC123" s="1048"/>
      <c r="DD123" s="1048"/>
      <c r="DE123" s="1048"/>
      <c r="DF123" s="1049"/>
      <c r="DG123" s="986" t="s">
        <v>
127</v>
      </c>
      <c r="DH123" s="987"/>
      <c r="DI123" s="987"/>
      <c r="DJ123" s="987"/>
      <c r="DK123" s="988"/>
      <c r="DL123" s="989" t="s">
        <v>
127</v>
      </c>
      <c r="DM123" s="987"/>
      <c r="DN123" s="987"/>
      <c r="DO123" s="987"/>
      <c r="DP123" s="988"/>
      <c r="DQ123" s="989" t="s">
        <v>
127</v>
      </c>
      <c r="DR123" s="987"/>
      <c r="DS123" s="987"/>
      <c r="DT123" s="987"/>
      <c r="DU123" s="988"/>
      <c r="DV123" s="990" t="s">
        <v>
127</v>
      </c>
      <c r="DW123" s="991"/>
      <c r="DX123" s="991"/>
      <c r="DY123" s="991"/>
      <c r="DZ123" s="992"/>
    </row>
    <row r="124" spans="1:130" s="226" customFormat="1" ht="26.25" customHeight="1" thickBot="1" x14ac:dyDescent="0.2">
      <c r="A124" s="1086"/>
      <c r="B124" s="977"/>
      <c r="C124" s="950" t="s">
        <v>
450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
127</v>
      </c>
      <c r="AB124" s="987"/>
      <c r="AC124" s="987"/>
      <c r="AD124" s="987"/>
      <c r="AE124" s="988"/>
      <c r="AF124" s="989" t="s">
        <v>
127</v>
      </c>
      <c r="AG124" s="987"/>
      <c r="AH124" s="987"/>
      <c r="AI124" s="987"/>
      <c r="AJ124" s="988"/>
      <c r="AK124" s="989" t="s">
        <v>
127</v>
      </c>
      <c r="AL124" s="987"/>
      <c r="AM124" s="987"/>
      <c r="AN124" s="987"/>
      <c r="AO124" s="988"/>
      <c r="AP124" s="990" t="s">
        <v>
127</v>
      </c>
      <c r="AQ124" s="991"/>
      <c r="AR124" s="991"/>
      <c r="AS124" s="991"/>
      <c r="AT124" s="992"/>
      <c r="AU124" s="1088" t="s">
        <v>
463</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
14.4</v>
      </c>
      <c r="BR124" s="1055"/>
      <c r="BS124" s="1055"/>
      <c r="BT124" s="1055"/>
      <c r="BU124" s="1055"/>
      <c r="BV124" s="1055" t="s">
        <v>
127</v>
      </c>
      <c r="BW124" s="1055"/>
      <c r="BX124" s="1055"/>
      <c r="BY124" s="1055"/>
      <c r="BZ124" s="1055"/>
      <c r="CA124" s="1055" t="s">
        <v>
127</v>
      </c>
      <c r="CB124" s="1055"/>
      <c r="CC124" s="1055"/>
      <c r="CD124" s="1055"/>
      <c r="CE124" s="1055"/>
      <c r="CF124" s="1056"/>
      <c r="CG124" s="1057"/>
      <c r="CH124" s="1057"/>
      <c r="CI124" s="1057"/>
      <c r="CJ124" s="1058"/>
      <c r="CK124" s="1040"/>
      <c r="CL124" s="1040"/>
      <c r="CM124" s="1040"/>
      <c r="CN124" s="1040"/>
      <c r="CO124" s="1041"/>
      <c r="CP124" s="1047" t="s">
        <v>
464</v>
      </c>
      <c r="CQ124" s="1048"/>
      <c r="CR124" s="1048"/>
      <c r="CS124" s="1048"/>
      <c r="CT124" s="1048"/>
      <c r="CU124" s="1048"/>
      <c r="CV124" s="1048"/>
      <c r="CW124" s="1048"/>
      <c r="CX124" s="1048"/>
      <c r="CY124" s="1048"/>
      <c r="CZ124" s="1048"/>
      <c r="DA124" s="1048"/>
      <c r="DB124" s="1048"/>
      <c r="DC124" s="1048"/>
      <c r="DD124" s="1048"/>
      <c r="DE124" s="1048"/>
      <c r="DF124" s="1049"/>
      <c r="DG124" s="1032" t="s">
        <v>
127</v>
      </c>
      <c r="DH124" s="1014"/>
      <c r="DI124" s="1014"/>
      <c r="DJ124" s="1014"/>
      <c r="DK124" s="1015"/>
      <c r="DL124" s="1013" t="s">
        <v>
127</v>
      </c>
      <c r="DM124" s="1014"/>
      <c r="DN124" s="1014"/>
      <c r="DO124" s="1014"/>
      <c r="DP124" s="1015"/>
      <c r="DQ124" s="1013" t="s">
        <v>
127</v>
      </c>
      <c r="DR124" s="1014"/>
      <c r="DS124" s="1014"/>
      <c r="DT124" s="1014"/>
      <c r="DU124" s="1015"/>
      <c r="DV124" s="1016" t="s">
        <v>
127</v>
      </c>
      <c r="DW124" s="1017"/>
      <c r="DX124" s="1017"/>
      <c r="DY124" s="1017"/>
      <c r="DZ124" s="1018"/>
    </row>
    <row r="125" spans="1:130" s="226" customFormat="1" ht="26.25" customHeight="1" x14ac:dyDescent="0.15">
      <c r="A125" s="1086"/>
      <c r="B125" s="977"/>
      <c r="C125" s="950" t="s">
        <v>
452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
127</v>
      </c>
      <c r="AB125" s="987"/>
      <c r="AC125" s="987"/>
      <c r="AD125" s="987"/>
      <c r="AE125" s="988"/>
      <c r="AF125" s="989" t="s">
        <v>
127</v>
      </c>
      <c r="AG125" s="987"/>
      <c r="AH125" s="987"/>
      <c r="AI125" s="987"/>
      <c r="AJ125" s="988"/>
      <c r="AK125" s="989" t="s">
        <v>
127</v>
      </c>
      <c r="AL125" s="987"/>
      <c r="AM125" s="987"/>
      <c r="AN125" s="987"/>
      <c r="AO125" s="988"/>
      <c r="AP125" s="990" t="s">
        <v>
127</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
465</v>
      </c>
      <c r="CL125" s="1035"/>
      <c r="CM125" s="1035"/>
      <c r="CN125" s="1035"/>
      <c r="CO125" s="1036"/>
      <c r="CP125" s="957" t="s">
        <v>
466</v>
      </c>
      <c r="CQ125" s="925"/>
      <c r="CR125" s="925"/>
      <c r="CS125" s="925"/>
      <c r="CT125" s="925"/>
      <c r="CU125" s="925"/>
      <c r="CV125" s="925"/>
      <c r="CW125" s="925"/>
      <c r="CX125" s="925"/>
      <c r="CY125" s="925"/>
      <c r="CZ125" s="925"/>
      <c r="DA125" s="925"/>
      <c r="DB125" s="925"/>
      <c r="DC125" s="925"/>
      <c r="DD125" s="925"/>
      <c r="DE125" s="925"/>
      <c r="DF125" s="926"/>
      <c r="DG125" s="958" t="s">
        <v>
127</v>
      </c>
      <c r="DH125" s="959"/>
      <c r="DI125" s="959"/>
      <c r="DJ125" s="959"/>
      <c r="DK125" s="959"/>
      <c r="DL125" s="959" t="s">
        <v>
127</v>
      </c>
      <c r="DM125" s="959"/>
      <c r="DN125" s="959"/>
      <c r="DO125" s="959"/>
      <c r="DP125" s="959"/>
      <c r="DQ125" s="959" t="s">
        <v>
127</v>
      </c>
      <c r="DR125" s="959"/>
      <c r="DS125" s="959"/>
      <c r="DT125" s="959"/>
      <c r="DU125" s="959"/>
      <c r="DV125" s="960" t="s">
        <v>
127</v>
      </c>
      <c r="DW125" s="960"/>
      <c r="DX125" s="960"/>
      <c r="DY125" s="960"/>
      <c r="DZ125" s="961"/>
    </row>
    <row r="126" spans="1:130" s="226" customFormat="1" ht="26.25" customHeight="1" thickBot="1" x14ac:dyDescent="0.2">
      <c r="A126" s="1086"/>
      <c r="B126" s="977"/>
      <c r="C126" s="950" t="s">
        <v>
454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
3338</v>
      </c>
      <c r="AB126" s="987"/>
      <c r="AC126" s="987"/>
      <c r="AD126" s="987"/>
      <c r="AE126" s="988"/>
      <c r="AF126" s="989">
        <v>
1744</v>
      </c>
      <c r="AG126" s="987"/>
      <c r="AH126" s="987"/>
      <c r="AI126" s="987"/>
      <c r="AJ126" s="988"/>
      <c r="AK126" s="989">
        <v>
1744</v>
      </c>
      <c r="AL126" s="987"/>
      <c r="AM126" s="987"/>
      <c r="AN126" s="987"/>
      <c r="AO126" s="988"/>
      <c r="AP126" s="990">
        <v>
0.1</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
467</v>
      </c>
      <c r="CQ126" s="951"/>
      <c r="CR126" s="951"/>
      <c r="CS126" s="951"/>
      <c r="CT126" s="951"/>
      <c r="CU126" s="951"/>
      <c r="CV126" s="951"/>
      <c r="CW126" s="951"/>
      <c r="CX126" s="951"/>
      <c r="CY126" s="951"/>
      <c r="CZ126" s="951"/>
      <c r="DA126" s="951"/>
      <c r="DB126" s="951"/>
      <c r="DC126" s="951"/>
      <c r="DD126" s="951"/>
      <c r="DE126" s="951"/>
      <c r="DF126" s="952"/>
      <c r="DG126" s="953" t="s">
        <v>
127</v>
      </c>
      <c r="DH126" s="954"/>
      <c r="DI126" s="954"/>
      <c r="DJ126" s="954"/>
      <c r="DK126" s="954"/>
      <c r="DL126" s="954" t="s">
        <v>
127</v>
      </c>
      <c r="DM126" s="954"/>
      <c r="DN126" s="954"/>
      <c r="DO126" s="954"/>
      <c r="DP126" s="954"/>
      <c r="DQ126" s="954" t="s">
        <v>
127</v>
      </c>
      <c r="DR126" s="954"/>
      <c r="DS126" s="954"/>
      <c r="DT126" s="954"/>
      <c r="DU126" s="954"/>
      <c r="DV126" s="955" t="s">
        <v>
127</v>
      </c>
      <c r="DW126" s="955"/>
      <c r="DX126" s="955"/>
      <c r="DY126" s="955"/>
      <c r="DZ126" s="956"/>
    </row>
    <row r="127" spans="1:130" s="226" customFormat="1" ht="26.25" customHeight="1" x14ac:dyDescent="0.15">
      <c r="A127" s="1087"/>
      <c r="B127" s="979"/>
      <c r="C127" s="1001" t="s">
        <v>
468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
127</v>
      </c>
      <c r="AB127" s="987"/>
      <c r="AC127" s="987"/>
      <c r="AD127" s="987"/>
      <c r="AE127" s="988"/>
      <c r="AF127" s="989" t="s">
        <v>
127</v>
      </c>
      <c r="AG127" s="987"/>
      <c r="AH127" s="987"/>
      <c r="AI127" s="987"/>
      <c r="AJ127" s="988"/>
      <c r="AK127" s="989" t="s">
        <v>
127</v>
      </c>
      <c r="AL127" s="987"/>
      <c r="AM127" s="987"/>
      <c r="AN127" s="987"/>
      <c r="AO127" s="988"/>
      <c r="AP127" s="990" t="s">
        <v>
127</v>
      </c>
      <c r="AQ127" s="991"/>
      <c r="AR127" s="991"/>
      <c r="AS127" s="991"/>
      <c r="AT127" s="992"/>
      <c r="AU127" s="228"/>
      <c r="AV127" s="228"/>
      <c r="AW127" s="228"/>
      <c r="AX127" s="1060" t="s">
        <v>
469</v>
      </c>
      <c r="AY127" s="1061"/>
      <c r="AZ127" s="1061"/>
      <c r="BA127" s="1061"/>
      <c r="BB127" s="1061"/>
      <c r="BC127" s="1061"/>
      <c r="BD127" s="1061"/>
      <c r="BE127" s="1062"/>
      <c r="BF127" s="1063" t="s">
        <v>
470</v>
      </c>
      <c r="BG127" s="1061"/>
      <c r="BH127" s="1061"/>
      <c r="BI127" s="1061"/>
      <c r="BJ127" s="1061"/>
      <c r="BK127" s="1061"/>
      <c r="BL127" s="1062"/>
      <c r="BM127" s="1063" t="s">
        <v>
471</v>
      </c>
      <c r="BN127" s="1061"/>
      <c r="BO127" s="1061"/>
      <c r="BP127" s="1061"/>
      <c r="BQ127" s="1061"/>
      <c r="BR127" s="1061"/>
      <c r="BS127" s="1062"/>
      <c r="BT127" s="1063" t="s">
        <v>
472</v>
      </c>
      <c r="BU127" s="1061"/>
      <c r="BV127" s="1061"/>
      <c r="BW127" s="1061"/>
      <c r="BX127" s="1061"/>
      <c r="BY127" s="1061"/>
      <c r="BZ127" s="1084"/>
      <c r="CA127" s="228"/>
      <c r="CB127" s="228"/>
      <c r="CC127" s="228"/>
      <c r="CD127" s="251"/>
      <c r="CE127" s="251"/>
      <c r="CF127" s="251"/>
      <c r="CG127" s="228"/>
      <c r="CH127" s="228"/>
      <c r="CI127" s="228"/>
      <c r="CJ127" s="250"/>
      <c r="CK127" s="1051"/>
      <c r="CL127" s="1038"/>
      <c r="CM127" s="1038"/>
      <c r="CN127" s="1038"/>
      <c r="CO127" s="1039"/>
      <c r="CP127" s="950" t="s">
        <v>
473</v>
      </c>
      <c r="CQ127" s="951"/>
      <c r="CR127" s="951"/>
      <c r="CS127" s="951"/>
      <c r="CT127" s="951"/>
      <c r="CU127" s="951"/>
      <c r="CV127" s="951"/>
      <c r="CW127" s="951"/>
      <c r="CX127" s="951"/>
      <c r="CY127" s="951"/>
      <c r="CZ127" s="951"/>
      <c r="DA127" s="951"/>
      <c r="DB127" s="951"/>
      <c r="DC127" s="951"/>
      <c r="DD127" s="951"/>
      <c r="DE127" s="951"/>
      <c r="DF127" s="952"/>
      <c r="DG127" s="953" t="s">
        <v>
127</v>
      </c>
      <c r="DH127" s="954"/>
      <c r="DI127" s="954"/>
      <c r="DJ127" s="954"/>
      <c r="DK127" s="954"/>
      <c r="DL127" s="954" t="s">
        <v>
127</v>
      </c>
      <c r="DM127" s="954"/>
      <c r="DN127" s="954"/>
      <c r="DO127" s="954"/>
      <c r="DP127" s="954"/>
      <c r="DQ127" s="954" t="s">
        <v>
127</v>
      </c>
      <c r="DR127" s="954"/>
      <c r="DS127" s="954"/>
      <c r="DT127" s="954"/>
      <c r="DU127" s="954"/>
      <c r="DV127" s="955" t="s">
        <v>
127</v>
      </c>
      <c r="DW127" s="955"/>
      <c r="DX127" s="955"/>
      <c r="DY127" s="955"/>
      <c r="DZ127" s="956"/>
    </row>
    <row r="128" spans="1:130" s="226" customFormat="1" ht="26.25" customHeight="1" thickBot="1" x14ac:dyDescent="0.2">
      <c r="A128" s="1070" t="s">
        <v>
474</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
475</v>
      </c>
      <c r="X128" s="1072"/>
      <c r="Y128" s="1072"/>
      <c r="Z128" s="1073"/>
      <c r="AA128" s="1074">
        <v>
5208</v>
      </c>
      <c r="AB128" s="1075"/>
      <c r="AC128" s="1075"/>
      <c r="AD128" s="1075"/>
      <c r="AE128" s="1076"/>
      <c r="AF128" s="1077">
        <v>
5159</v>
      </c>
      <c r="AG128" s="1075"/>
      <c r="AH128" s="1075"/>
      <c r="AI128" s="1075"/>
      <c r="AJ128" s="1076"/>
      <c r="AK128" s="1077">
        <v>
5236</v>
      </c>
      <c r="AL128" s="1075"/>
      <c r="AM128" s="1075"/>
      <c r="AN128" s="1075"/>
      <c r="AO128" s="1076"/>
      <c r="AP128" s="1078"/>
      <c r="AQ128" s="1079"/>
      <c r="AR128" s="1079"/>
      <c r="AS128" s="1079"/>
      <c r="AT128" s="1080"/>
      <c r="AU128" s="228"/>
      <c r="AV128" s="228"/>
      <c r="AW128" s="228"/>
      <c r="AX128" s="924" t="s">
        <v>
476</v>
      </c>
      <c r="AY128" s="925"/>
      <c r="AZ128" s="925"/>
      <c r="BA128" s="925"/>
      <c r="BB128" s="925"/>
      <c r="BC128" s="925"/>
      <c r="BD128" s="925"/>
      <c r="BE128" s="926"/>
      <c r="BF128" s="1081" t="s">
        <v>
127</v>
      </c>
      <c r="BG128" s="1082"/>
      <c r="BH128" s="1082"/>
      <c r="BI128" s="1082"/>
      <c r="BJ128" s="1082"/>
      <c r="BK128" s="1082"/>
      <c r="BL128" s="1083"/>
      <c r="BM128" s="1081">
        <v>
15</v>
      </c>
      <c r="BN128" s="1082"/>
      <c r="BO128" s="1082"/>
      <c r="BP128" s="1082"/>
      <c r="BQ128" s="1082"/>
      <c r="BR128" s="1082"/>
      <c r="BS128" s="1083"/>
      <c r="BT128" s="1081">
        <v>
20</v>
      </c>
      <c r="BU128" s="1082"/>
      <c r="BV128" s="1082"/>
      <c r="BW128" s="1082"/>
      <c r="BX128" s="1082"/>
      <c r="BY128" s="1082"/>
      <c r="BZ128" s="1104"/>
      <c r="CA128" s="251"/>
      <c r="CB128" s="251"/>
      <c r="CC128" s="251"/>
      <c r="CD128" s="251"/>
      <c r="CE128" s="251"/>
      <c r="CF128" s="251"/>
      <c r="CG128" s="228"/>
      <c r="CH128" s="228"/>
      <c r="CI128" s="228"/>
      <c r="CJ128" s="250"/>
      <c r="CK128" s="1052"/>
      <c r="CL128" s="1053"/>
      <c r="CM128" s="1053"/>
      <c r="CN128" s="1053"/>
      <c r="CO128" s="1054"/>
      <c r="CP128" s="1064" t="s">
        <v>
477</v>
      </c>
      <c r="CQ128" s="754"/>
      <c r="CR128" s="754"/>
      <c r="CS128" s="754"/>
      <c r="CT128" s="754"/>
      <c r="CU128" s="754"/>
      <c r="CV128" s="754"/>
      <c r="CW128" s="754"/>
      <c r="CX128" s="754"/>
      <c r="CY128" s="754"/>
      <c r="CZ128" s="754"/>
      <c r="DA128" s="754"/>
      <c r="DB128" s="754"/>
      <c r="DC128" s="754"/>
      <c r="DD128" s="754"/>
      <c r="DE128" s="754"/>
      <c r="DF128" s="1065"/>
      <c r="DG128" s="1066" t="s">
        <v>
127</v>
      </c>
      <c r="DH128" s="1067"/>
      <c r="DI128" s="1067"/>
      <c r="DJ128" s="1067"/>
      <c r="DK128" s="1067"/>
      <c r="DL128" s="1067">
        <v>
2166</v>
      </c>
      <c r="DM128" s="1067"/>
      <c r="DN128" s="1067"/>
      <c r="DO128" s="1067"/>
      <c r="DP128" s="1067"/>
      <c r="DQ128" s="1067" t="s">
        <v>
127</v>
      </c>
      <c r="DR128" s="1067"/>
      <c r="DS128" s="1067"/>
      <c r="DT128" s="1067"/>
      <c r="DU128" s="1067"/>
      <c r="DV128" s="1068" t="s">
        <v>
127</v>
      </c>
      <c r="DW128" s="1068"/>
      <c r="DX128" s="1068"/>
      <c r="DY128" s="1068"/>
      <c r="DZ128" s="1069"/>
    </row>
    <row r="129" spans="1:131" s="226" customFormat="1" ht="26.25" customHeight="1" x14ac:dyDescent="0.15">
      <c r="A129" s="962" t="s">
        <v>
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
478</v>
      </c>
      <c r="X129" s="1099"/>
      <c r="Y129" s="1099"/>
      <c r="Z129" s="1100"/>
      <c r="AA129" s="986">
        <v>
2943261</v>
      </c>
      <c r="AB129" s="987"/>
      <c r="AC129" s="987"/>
      <c r="AD129" s="987"/>
      <c r="AE129" s="988"/>
      <c r="AF129" s="989">
        <v>
3134392</v>
      </c>
      <c r="AG129" s="987"/>
      <c r="AH129" s="987"/>
      <c r="AI129" s="987"/>
      <c r="AJ129" s="988"/>
      <c r="AK129" s="989">
        <v>
3346093</v>
      </c>
      <c r="AL129" s="987"/>
      <c r="AM129" s="987"/>
      <c r="AN129" s="987"/>
      <c r="AO129" s="988"/>
      <c r="AP129" s="1101"/>
      <c r="AQ129" s="1102"/>
      <c r="AR129" s="1102"/>
      <c r="AS129" s="1102"/>
      <c r="AT129" s="1103"/>
      <c r="AU129" s="229"/>
      <c r="AV129" s="229"/>
      <c r="AW129" s="229"/>
      <c r="AX129" s="1093" t="s">
        <v>
479</v>
      </c>
      <c r="AY129" s="951"/>
      <c r="AZ129" s="951"/>
      <c r="BA129" s="951"/>
      <c r="BB129" s="951"/>
      <c r="BC129" s="951"/>
      <c r="BD129" s="951"/>
      <c r="BE129" s="952"/>
      <c r="BF129" s="1094" t="s">
        <v>
127</v>
      </c>
      <c r="BG129" s="1095"/>
      <c r="BH129" s="1095"/>
      <c r="BI129" s="1095"/>
      <c r="BJ129" s="1095"/>
      <c r="BK129" s="1095"/>
      <c r="BL129" s="1096"/>
      <c r="BM129" s="1094">
        <v>
20</v>
      </c>
      <c r="BN129" s="1095"/>
      <c r="BO129" s="1095"/>
      <c r="BP129" s="1095"/>
      <c r="BQ129" s="1095"/>
      <c r="BR129" s="1095"/>
      <c r="BS129" s="1096"/>
      <c r="BT129" s="1094">
        <v>
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
480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
481</v>
      </c>
      <c r="X130" s="1099"/>
      <c r="Y130" s="1099"/>
      <c r="Z130" s="1100"/>
      <c r="AA130" s="986">
        <v>
335538</v>
      </c>
      <c r="AB130" s="987"/>
      <c r="AC130" s="987"/>
      <c r="AD130" s="987"/>
      <c r="AE130" s="988"/>
      <c r="AF130" s="989">
        <v>
335381</v>
      </c>
      <c r="AG130" s="987"/>
      <c r="AH130" s="987"/>
      <c r="AI130" s="987"/>
      <c r="AJ130" s="988"/>
      <c r="AK130" s="989">
        <v>
335940</v>
      </c>
      <c r="AL130" s="987"/>
      <c r="AM130" s="987"/>
      <c r="AN130" s="987"/>
      <c r="AO130" s="988"/>
      <c r="AP130" s="1101"/>
      <c r="AQ130" s="1102"/>
      <c r="AR130" s="1102"/>
      <c r="AS130" s="1102"/>
      <c r="AT130" s="1103"/>
      <c r="AU130" s="229"/>
      <c r="AV130" s="229"/>
      <c r="AW130" s="229"/>
      <c r="AX130" s="1093" t="s">
        <v>
482</v>
      </c>
      <c r="AY130" s="951"/>
      <c r="AZ130" s="951"/>
      <c r="BA130" s="951"/>
      <c r="BB130" s="951"/>
      <c r="BC130" s="951"/>
      <c r="BD130" s="951"/>
      <c r="BE130" s="952"/>
      <c r="BF130" s="1129">
        <v>
6.3</v>
      </c>
      <c r="BG130" s="1130"/>
      <c r="BH130" s="1130"/>
      <c r="BI130" s="1130"/>
      <c r="BJ130" s="1130"/>
      <c r="BK130" s="1130"/>
      <c r="BL130" s="1131"/>
      <c r="BM130" s="1129">
        <v>
25</v>
      </c>
      <c r="BN130" s="1130"/>
      <c r="BO130" s="1130"/>
      <c r="BP130" s="1130"/>
      <c r="BQ130" s="1130"/>
      <c r="BR130" s="1130"/>
      <c r="BS130" s="1131"/>
      <c r="BT130" s="1129">
        <v>
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
483</v>
      </c>
      <c r="X131" s="1136"/>
      <c r="Y131" s="1136"/>
      <c r="Z131" s="1137"/>
      <c r="AA131" s="1032">
        <v>
2607723</v>
      </c>
      <c r="AB131" s="1014"/>
      <c r="AC131" s="1014"/>
      <c r="AD131" s="1014"/>
      <c r="AE131" s="1015"/>
      <c r="AF131" s="1013">
        <v>
2799011</v>
      </c>
      <c r="AG131" s="1014"/>
      <c r="AH131" s="1014"/>
      <c r="AI131" s="1014"/>
      <c r="AJ131" s="1015"/>
      <c r="AK131" s="1013">
        <v>
3010153</v>
      </c>
      <c r="AL131" s="1014"/>
      <c r="AM131" s="1014"/>
      <c r="AN131" s="1014"/>
      <c r="AO131" s="1015"/>
      <c r="AP131" s="1138"/>
      <c r="AQ131" s="1139"/>
      <c r="AR131" s="1139"/>
      <c r="AS131" s="1139"/>
      <c r="AT131" s="1140"/>
      <c r="AU131" s="229"/>
      <c r="AV131" s="229"/>
      <c r="AW131" s="229"/>
      <c r="AX131" s="1111" t="s">
        <v>
484</v>
      </c>
      <c r="AY131" s="754"/>
      <c r="AZ131" s="754"/>
      <c r="BA131" s="754"/>
      <c r="BB131" s="754"/>
      <c r="BC131" s="754"/>
      <c r="BD131" s="754"/>
      <c r="BE131" s="1065"/>
      <c r="BF131" s="1112" t="s">
        <v>
127</v>
      </c>
      <c r="BG131" s="1113"/>
      <c r="BH131" s="1113"/>
      <c r="BI131" s="1113"/>
      <c r="BJ131" s="1113"/>
      <c r="BK131" s="1113"/>
      <c r="BL131" s="1114"/>
      <c r="BM131" s="1112">
        <v>
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
485</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
486</v>
      </c>
      <c r="W132" s="1122"/>
      <c r="X132" s="1122"/>
      <c r="Y132" s="1122"/>
      <c r="Z132" s="1123"/>
      <c r="AA132" s="1124">
        <v>
6.3549311030000002</v>
      </c>
      <c r="AB132" s="1125"/>
      <c r="AC132" s="1125"/>
      <c r="AD132" s="1125"/>
      <c r="AE132" s="1126"/>
      <c r="AF132" s="1127">
        <v>
6.5148011209999996</v>
      </c>
      <c r="AG132" s="1125"/>
      <c r="AH132" s="1125"/>
      <c r="AI132" s="1125"/>
      <c r="AJ132" s="1126"/>
      <c r="AK132" s="1127">
        <v>
6.0532139059999999</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
487</v>
      </c>
      <c r="W133" s="1105"/>
      <c r="X133" s="1105"/>
      <c r="Y133" s="1105"/>
      <c r="Z133" s="1106"/>
      <c r="AA133" s="1107">
        <v>
5.6</v>
      </c>
      <c r="AB133" s="1108"/>
      <c r="AC133" s="1108"/>
      <c r="AD133" s="1108"/>
      <c r="AE133" s="1109"/>
      <c r="AF133" s="1107">
        <v>
6</v>
      </c>
      <c r="AG133" s="1108"/>
      <c r="AH133" s="1108"/>
      <c r="AI133" s="1108"/>
      <c r="AJ133" s="1109"/>
      <c r="AK133" s="1107">
        <v>
6.3</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JtmkK78hBMf1jGdvsP/DunMilrwLXgpa0ak8BMQeaVh5jd+ZkNneg77VaMe8ygDc7mAEQR2P81qQv8jhwst9Q==" saltValue="SrH5u+j4nppHrC9Xmjpc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5" zoomScaleNormal="85" zoomScaleSheetLayoutView="100" workbookViewId="0">
      <selection activeCell="AW23" sqref="AW2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
488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OjGnQe5lrCr2PVq7LC+uw6R4Xg234eUGjJl7nDOo11e5ASbVrEYiexNquf/5Brh/GYJu8b830CZcyju7C/QiQ==" saltValue="AEc5ZRF+ugDzwtEFjKqP6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
489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
490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
491</v>
      </c>
      <c r="AP7" s="268"/>
      <c r="AQ7" s="269" t="s">
        <v>
492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
493</v>
      </c>
      <c r="AQ8" s="275" t="s">
        <v>
494</v>
      </c>
      <c r="AR8" s="276" t="s">
        <v>
495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
496</v>
      </c>
      <c r="AL9" s="1145"/>
      <c r="AM9" s="1145"/>
      <c r="AN9" s="1146"/>
      <c r="AO9" s="277">
        <v>
944062</v>
      </c>
      <c r="AP9" s="277">
        <v>
112818</v>
      </c>
      <c r="AQ9" s="278">
        <v>
135698</v>
      </c>
      <c r="AR9" s="279">
        <v>
-16.899999999999999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
497</v>
      </c>
      <c r="AL10" s="1145"/>
      <c r="AM10" s="1145"/>
      <c r="AN10" s="1146"/>
      <c r="AO10" s="280">
        <v>
147416</v>
      </c>
      <c r="AP10" s="280">
        <v>
17617</v>
      </c>
      <c r="AQ10" s="281">
        <v>
15070</v>
      </c>
      <c r="AR10" s="282">
        <v>
16.899999999999999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
498</v>
      </c>
      <c r="AL11" s="1145"/>
      <c r="AM11" s="1145"/>
      <c r="AN11" s="1146"/>
      <c r="AO11" s="280">
        <v>
5625</v>
      </c>
      <c r="AP11" s="280">
        <v>
672</v>
      </c>
      <c r="AQ11" s="281">
        <v>
1204</v>
      </c>
      <c r="AR11" s="282">
        <v>
-44.2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
499</v>
      </c>
      <c r="AL12" s="1145"/>
      <c r="AM12" s="1145"/>
      <c r="AN12" s="1146"/>
      <c r="AO12" s="280" t="s">
        <v>
500</v>
      </c>
      <c r="AP12" s="280" t="s">
        <v>
500</v>
      </c>
      <c r="AQ12" s="281" t="s">
        <v>
500</v>
      </c>
      <c r="AR12" s="282" t="s">
        <v>
500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
501</v>
      </c>
      <c r="AL13" s="1145"/>
      <c r="AM13" s="1145"/>
      <c r="AN13" s="1146"/>
      <c r="AO13" s="280">
        <v>
77683</v>
      </c>
      <c r="AP13" s="280">
        <v>
9283</v>
      </c>
      <c r="AQ13" s="281">
        <v>
5161</v>
      </c>
      <c r="AR13" s="282">
        <v>
79.900000000000006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
502</v>
      </c>
      <c r="AL14" s="1145"/>
      <c r="AM14" s="1145"/>
      <c r="AN14" s="1146"/>
      <c r="AO14" s="280" t="s">
        <v>
500</v>
      </c>
      <c r="AP14" s="280" t="s">
        <v>
500</v>
      </c>
      <c r="AQ14" s="281">
        <v>
2589</v>
      </c>
      <c r="AR14" s="282" t="s">
        <v>
500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
503</v>
      </c>
      <c r="AL15" s="1148"/>
      <c r="AM15" s="1148"/>
      <c r="AN15" s="1149"/>
      <c r="AO15" s="280">
        <v>
-56710</v>
      </c>
      <c r="AP15" s="280">
        <v>
-6777</v>
      </c>
      <c r="AQ15" s="281">
        <v>
-9993</v>
      </c>
      <c r="AR15" s="282">
        <v>
-32.200000000000003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
185</v>
      </c>
      <c r="AL16" s="1148"/>
      <c r="AM16" s="1148"/>
      <c r="AN16" s="1149"/>
      <c r="AO16" s="280">
        <v>
1118076</v>
      </c>
      <c r="AP16" s="280">
        <v>
133613</v>
      </c>
      <c r="AQ16" s="281">
        <v>
149729</v>
      </c>
      <c r="AR16" s="282">
        <v>
-10.8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
504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
505</v>
      </c>
      <c r="AP20" s="289" t="s">
        <v>
506</v>
      </c>
      <c r="AQ20" s="290" t="s">
        <v>
507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
508</v>
      </c>
      <c r="AL21" s="1151"/>
      <c r="AM21" s="1151"/>
      <c r="AN21" s="1152"/>
      <c r="AO21" s="293">
        <v>
12.07</v>
      </c>
      <c r="AP21" s="294">
        <v>
13.47</v>
      </c>
      <c r="AQ21" s="295">
        <v>
-1.4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
509</v>
      </c>
      <c r="AL22" s="1151"/>
      <c r="AM22" s="1151"/>
      <c r="AN22" s="1152"/>
      <c r="AO22" s="298">
        <v>
95.3</v>
      </c>
      <c r="AP22" s="299">
        <v>
96.1</v>
      </c>
      <c r="AQ22" s="300">
        <v>
-0.8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
510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
511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
512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
491</v>
      </c>
      <c r="AP30" s="268"/>
      <c r="AQ30" s="269" t="s">
        <v>
492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
493</v>
      </c>
      <c r="AQ31" s="275" t="s">
        <v>
494</v>
      </c>
      <c r="AR31" s="276" t="s">
        <v>
495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
513</v>
      </c>
      <c r="AL32" s="1159"/>
      <c r="AM32" s="1159"/>
      <c r="AN32" s="1160"/>
      <c r="AO32" s="308">
        <v>
327421</v>
      </c>
      <c r="AP32" s="308">
        <v>
39128</v>
      </c>
      <c r="AQ32" s="309">
        <v>
77495</v>
      </c>
      <c r="AR32" s="310">
        <v>
-49.5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
514</v>
      </c>
      <c r="AL33" s="1159"/>
      <c r="AM33" s="1159"/>
      <c r="AN33" s="1160"/>
      <c r="AO33" s="308" t="s">
        <v>
500</v>
      </c>
      <c r="AP33" s="308" t="s">
        <v>
500</v>
      </c>
      <c r="AQ33" s="309" t="s">
        <v>
500</v>
      </c>
      <c r="AR33" s="310" t="s">
        <v>
500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
515</v>
      </c>
      <c r="AL34" s="1159"/>
      <c r="AM34" s="1159"/>
      <c r="AN34" s="1160"/>
      <c r="AO34" s="308" t="s">
        <v>
500</v>
      </c>
      <c r="AP34" s="308" t="s">
        <v>
500</v>
      </c>
      <c r="AQ34" s="309" t="s">
        <v>
500</v>
      </c>
      <c r="AR34" s="310" t="s">
        <v>
500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
516</v>
      </c>
      <c r="AL35" s="1159"/>
      <c r="AM35" s="1159"/>
      <c r="AN35" s="1160"/>
      <c r="AO35" s="308">
        <v>
169685</v>
      </c>
      <c r="AP35" s="308">
        <v>
20278</v>
      </c>
      <c r="AQ35" s="309">
        <v>
26940</v>
      </c>
      <c r="AR35" s="310">
        <v>
-24.7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
517</v>
      </c>
      <c r="AL36" s="1159"/>
      <c r="AM36" s="1159"/>
      <c r="AN36" s="1160"/>
      <c r="AO36" s="308">
        <v>
24537</v>
      </c>
      <c r="AP36" s="308">
        <v>
2932</v>
      </c>
      <c r="AQ36" s="309">
        <v>
3757</v>
      </c>
      <c r="AR36" s="310">
        <v>
-22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
518</v>
      </c>
      <c r="AL37" s="1159"/>
      <c r="AM37" s="1159"/>
      <c r="AN37" s="1160"/>
      <c r="AO37" s="308">
        <v>
1744</v>
      </c>
      <c r="AP37" s="308">
        <v>
208</v>
      </c>
      <c r="AQ37" s="309">
        <v>
476</v>
      </c>
      <c r="AR37" s="310">
        <v>
-56.3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
519</v>
      </c>
      <c r="AL38" s="1162"/>
      <c r="AM38" s="1162"/>
      <c r="AN38" s="1163"/>
      <c r="AO38" s="311" t="s">
        <v>
500</v>
      </c>
      <c r="AP38" s="311" t="s">
        <v>
500</v>
      </c>
      <c r="AQ38" s="312">
        <v>
3</v>
      </c>
      <c r="AR38" s="300" t="s">
        <v>
500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
520</v>
      </c>
      <c r="AL39" s="1162"/>
      <c r="AM39" s="1162"/>
      <c r="AN39" s="1163"/>
      <c r="AO39" s="308">
        <v>
-5236</v>
      </c>
      <c r="AP39" s="308">
        <v>
-626</v>
      </c>
      <c r="AQ39" s="309">
        <v>
-1869</v>
      </c>
      <c r="AR39" s="310">
        <v>
-66.5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
521</v>
      </c>
      <c r="AL40" s="1159"/>
      <c r="AM40" s="1159"/>
      <c r="AN40" s="1160"/>
      <c r="AO40" s="308">
        <v>
-335940</v>
      </c>
      <c r="AP40" s="308">
        <v>
-40146</v>
      </c>
      <c r="AQ40" s="309">
        <v>
-73868</v>
      </c>
      <c r="AR40" s="310">
        <v>
-45.7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
294</v>
      </c>
      <c r="AL41" s="1165"/>
      <c r="AM41" s="1165"/>
      <c r="AN41" s="1166"/>
      <c r="AO41" s="308">
        <v>
182211</v>
      </c>
      <c r="AP41" s="308">
        <v>
21775</v>
      </c>
      <c r="AQ41" s="309">
        <v>
32935</v>
      </c>
      <c r="AR41" s="310">
        <v>
-33.9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
522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
523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
524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
491</v>
      </c>
      <c r="AN49" s="1155" t="s">
        <v>
525</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
526</v>
      </c>
      <c r="AO50" s="325" t="s">
        <v>
527</v>
      </c>
      <c r="AP50" s="326" t="s">
        <v>
528</v>
      </c>
      <c r="AQ50" s="327" t="s">
        <v>
529</v>
      </c>
      <c r="AR50" s="328" t="s">
        <v>
530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
531</v>
      </c>
      <c r="AL51" s="321"/>
      <c r="AM51" s="329">
        <v>
560938</v>
      </c>
      <c r="AN51" s="330">
        <v>
61614</v>
      </c>
      <c r="AO51" s="331">
        <v>
-68.3</v>
      </c>
      <c r="AP51" s="332">
        <v>
122882</v>
      </c>
      <c r="AQ51" s="333">
        <v>
-11.4</v>
      </c>
      <c r="AR51" s="334">
        <v>
-56.9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
532</v>
      </c>
      <c r="AM52" s="337">
        <v>
297760</v>
      </c>
      <c r="AN52" s="338">
        <v>
32707</v>
      </c>
      <c r="AO52" s="339">
        <v>
-51.9</v>
      </c>
      <c r="AP52" s="340">
        <v>
65785</v>
      </c>
      <c r="AQ52" s="341">
        <v>
-7.6</v>
      </c>
      <c r="AR52" s="342">
        <v>
-44.3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
533</v>
      </c>
      <c r="AL53" s="321"/>
      <c r="AM53" s="329">
        <v>
410392</v>
      </c>
      <c r="AN53" s="330">
        <v>
45828</v>
      </c>
      <c r="AO53" s="331">
        <v>
-25.6</v>
      </c>
      <c r="AP53" s="332">
        <v>
114790</v>
      </c>
      <c r="AQ53" s="333">
        <v>
-6.6</v>
      </c>
      <c r="AR53" s="334">
        <v>
-19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
532</v>
      </c>
      <c r="AM54" s="337">
        <v>
286085</v>
      </c>
      <c r="AN54" s="338">
        <v>
31947</v>
      </c>
      <c r="AO54" s="339">
        <v>
-2.2999999999999998</v>
      </c>
      <c r="AP54" s="340">
        <v>
55601</v>
      </c>
      <c r="AQ54" s="341">
        <v>
-15.5</v>
      </c>
      <c r="AR54" s="342">
        <v>
13.2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
534</v>
      </c>
      <c r="AL55" s="321"/>
      <c r="AM55" s="329">
        <v>
344754</v>
      </c>
      <c r="AN55" s="330">
        <v>
39382</v>
      </c>
      <c r="AO55" s="331">
        <v>
-14.1</v>
      </c>
      <c r="AP55" s="332">
        <v>
126262</v>
      </c>
      <c r="AQ55" s="333">
        <v>
10</v>
      </c>
      <c r="AR55" s="334">
        <v>
-24.1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
532</v>
      </c>
      <c r="AM56" s="337">
        <v>
282547</v>
      </c>
      <c r="AN56" s="338">
        <v>
32276</v>
      </c>
      <c r="AO56" s="339">
        <v>
1</v>
      </c>
      <c r="AP56" s="340">
        <v>
56769</v>
      </c>
      <c r="AQ56" s="341">
        <v>
2.1</v>
      </c>
      <c r="AR56" s="342">
        <v>
-1.1000000000000001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
535</v>
      </c>
      <c r="AL57" s="321"/>
      <c r="AM57" s="329">
        <v>
573192</v>
      </c>
      <c r="AN57" s="330">
        <v>
66821</v>
      </c>
      <c r="AO57" s="331">
        <v>
69.7</v>
      </c>
      <c r="AP57" s="332">
        <v>
126525</v>
      </c>
      <c r="AQ57" s="333">
        <v>
0.2</v>
      </c>
      <c r="AR57" s="334">
        <v>
69.5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
532</v>
      </c>
      <c r="AM58" s="337">
        <v>
505364</v>
      </c>
      <c r="AN58" s="338">
        <v>
58914</v>
      </c>
      <c r="AO58" s="339">
        <v>
82.5</v>
      </c>
      <c r="AP58" s="340">
        <v>
67052</v>
      </c>
      <c r="AQ58" s="341">
        <v>
18.100000000000001</v>
      </c>
      <c r="AR58" s="342">
        <v>
64.400000000000006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
536</v>
      </c>
      <c r="AL59" s="321"/>
      <c r="AM59" s="329">
        <v>
551810</v>
      </c>
      <c r="AN59" s="330">
        <v>
65943</v>
      </c>
      <c r="AO59" s="331">
        <v>
-1.3</v>
      </c>
      <c r="AP59" s="332">
        <v>
122054</v>
      </c>
      <c r="AQ59" s="333">
        <v>
-3.5</v>
      </c>
      <c r="AR59" s="334">
        <v>
2.2000000000000002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
532</v>
      </c>
      <c r="AM60" s="337">
        <v>
510531</v>
      </c>
      <c r="AN60" s="338">
        <v>
61010</v>
      </c>
      <c r="AO60" s="339">
        <v>
3.6</v>
      </c>
      <c r="AP60" s="340">
        <v>
68298</v>
      </c>
      <c r="AQ60" s="341">
        <v>
1.9</v>
      </c>
      <c r="AR60" s="342">
        <v>
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
537</v>
      </c>
      <c r="AL61" s="343"/>
      <c r="AM61" s="344">
        <v>
488217</v>
      </c>
      <c r="AN61" s="345">
        <v>
55918</v>
      </c>
      <c r="AO61" s="346">
        <v>
-7.9</v>
      </c>
      <c r="AP61" s="347">
        <v>
122503</v>
      </c>
      <c r="AQ61" s="348">
        <v>
-2.2999999999999998</v>
      </c>
      <c r="AR61" s="334">
        <v>
-5.6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
532</v>
      </c>
      <c r="AM62" s="337">
        <v>
376457</v>
      </c>
      <c r="AN62" s="338">
        <v>
43371</v>
      </c>
      <c r="AO62" s="339">
        <v>
6.6</v>
      </c>
      <c r="AP62" s="340">
        <v>
62701</v>
      </c>
      <c r="AQ62" s="341">
        <v>
-0.2</v>
      </c>
      <c r="AR62" s="342">
        <v>
6.8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MXJasWZA4TwCIqCVFrBtZMdjLganzhDF1RsH/DaDKhzqX8T5aM7tA0A66X/XHH+1OnTNoIl2gRdUhY0S2GpxQ==" saltValue="21vL6NruRDJqTyTYTx+3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
539</v>
      </c>
    </row>
    <row r="120" spans="125:125" ht="13.5" hidden="1" customHeight="1" x14ac:dyDescent="0.15"/>
    <row r="121" spans="125:125" ht="13.5" hidden="1" customHeight="1" x14ac:dyDescent="0.15">
      <c r="DU121" s="255"/>
    </row>
  </sheetData>
  <sheetProtection algorithmName="SHA-512" hashValue="FBWdTuX7R7x4szpPqcHHtFy+eKcrgpYVpj/5Moa9EOr6baWr8FmPBqS5Qno0dt+Hud+hVhFz59cRuWKVp8IL/g==" saltValue="aUS7Vbyk9krWH4KkNOJe8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
540</v>
      </c>
    </row>
  </sheetData>
  <sheetProtection algorithmName="SHA-512" hashValue="zAh2+yINtQBBAGs6478TMRXbL8TgBcjJ/zeSy8rn/layVj14XZrnehrcIDzT4vaLAkpErR/lPI5tpHF3mlY49Q==" saltValue="goFmf9b4IFadLOXauey/2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541</v>
      </c>
      <c r="G46" s="8" t="s">
        <v>
542</v>
      </c>
      <c r="H46" s="8" t="s">
        <v>
543</v>
      </c>
      <c r="I46" s="8" t="s">
        <v>
544</v>
      </c>
      <c r="J46" s="9" t="s">
        <v>
545</v>
      </c>
    </row>
    <row r="47" spans="2:10" ht="57.75" customHeight="1" x14ac:dyDescent="0.15">
      <c r="B47" s="10"/>
      <c r="C47" s="1167" t="s">
        <v>
3</v>
      </c>
      <c r="D47" s="1167"/>
      <c r="E47" s="1168"/>
      <c r="F47" s="11">
        <v>
8.39</v>
      </c>
      <c r="G47" s="12">
        <v>
8.4700000000000006</v>
      </c>
      <c r="H47" s="12">
        <v>
8.5299999999999994</v>
      </c>
      <c r="I47" s="12">
        <v>
8.01</v>
      </c>
      <c r="J47" s="13">
        <v>
10.49</v>
      </c>
    </row>
    <row r="48" spans="2:10" ht="57.75" customHeight="1" x14ac:dyDescent="0.15">
      <c r="B48" s="14"/>
      <c r="C48" s="1169" t="s">
        <v>
4</v>
      </c>
      <c r="D48" s="1169"/>
      <c r="E48" s="1170"/>
      <c r="F48" s="15">
        <v>
14.38</v>
      </c>
      <c r="G48" s="16">
        <v>
9.91</v>
      </c>
      <c r="H48" s="16">
        <v>
15.05</v>
      </c>
      <c r="I48" s="16">
        <v>
11.56</v>
      </c>
      <c r="J48" s="17">
        <v>
12.9</v>
      </c>
    </row>
    <row r="49" spans="2:10" ht="57.75" customHeight="1" thickBot="1" x14ac:dyDescent="0.2">
      <c r="B49" s="18"/>
      <c r="C49" s="1171" t="s">
        <v>
5</v>
      </c>
      <c r="D49" s="1171"/>
      <c r="E49" s="1172"/>
      <c r="F49" s="19">
        <v>
0.74</v>
      </c>
      <c r="G49" s="20" t="s">
        <v>
546</v>
      </c>
      <c r="H49" s="20">
        <v>
5.08</v>
      </c>
      <c r="I49" s="20" t="s">
        <v>
547</v>
      </c>
      <c r="J49" s="21">
        <v>
5.0599999999999996</v>
      </c>
    </row>
    <row r="50" spans="2:10" x14ac:dyDescent="0.15"/>
  </sheetData>
  <sheetProtection algorithmName="SHA-512" hashValue="yZsv/m5VSelnFbsRkSbXr3WP+XxHjZWKooAXcY4z23h3LSCKzSeS9TL3rRUc+VXTVq8uzUY2u4bEDZCPpWLSNQ==" saltValue="eq74adPkkr+zEQGEiSR7u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election activeCell="J36" sqref="J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541</v>
      </c>
      <c r="G33" s="29" t="s">
        <v>
542</v>
      </c>
      <c r="H33" s="29" t="s">
        <v>
543</v>
      </c>
      <c r="I33" s="29" t="s">
        <v>
544</v>
      </c>
      <c r="J33" s="30" t="s">
        <v>
545</v>
      </c>
      <c r="K33" s="22"/>
      <c r="L33" s="22"/>
      <c r="M33" s="22"/>
      <c r="N33" s="22"/>
      <c r="O33" s="22"/>
      <c r="P33" s="22"/>
    </row>
    <row r="34" spans="1:16" ht="39" customHeight="1" x14ac:dyDescent="0.15">
      <c r="A34" s="22"/>
      <c r="B34" s="31"/>
      <c r="C34" s="1179" t="s">
        <v>
548</v>
      </c>
      <c r="D34" s="1179"/>
      <c r="E34" s="1180"/>
      <c r="F34" s="32">
        <v>
14.37</v>
      </c>
      <c r="G34" s="33">
        <v>
9.91</v>
      </c>
      <c r="H34" s="33">
        <v>
15.04</v>
      </c>
      <c r="I34" s="33">
        <v>
11.56</v>
      </c>
      <c r="J34" s="34">
        <v>
12.9</v>
      </c>
      <c r="K34" s="22"/>
      <c r="L34" s="22"/>
      <c r="M34" s="22"/>
      <c r="N34" s="22"/>
      <c r="O34" s="22"/>
      <c r="P34" s="22"/>
    </row>
    <row r="35" spans="1:16" ht="39" customHeight="1" x14ac:dyDescent="0.15">
      <c r="A35" s="22"/>
      <c r="B35" s="35"/>
      <c r="C35" s="1173" t="s">
        <v>
549</v>
      </c>
      <c r="D35" s="1174"/>
      <c r="E35" s="1175"/>
      <c r="F35" s="36">
        <v>
5.73</v>
      </c>
      <c r="G35" s="37">
        <v>
6.26</v>
      </c>
      <c r="H35" s="37">
        <v>
7.4</v>
      </c>
      <c r="I35" s="37">
        <v>
6.92</v>
      </c>
      <c r="J35" s="38">
        <v>
6.05</v>
      </c>
      <c r="K35" s="22"/>
      <c r="L35" s="22"/>
      <c r="M35" s="22"/>
      <c r="N35" s="22"/>
      <c r="O35" s="22"/>
      <c r="P35" s="22"/>
    </row>
    <row r="36" spans="1:16" ht="39" customHeight="1" x14ac:dyDescent="0.15">
      <c r="A36" s="22"/>
      <c r="B36" s="35"/>
      <c r="C36" s="1173" t="s">
        <v>
550</v>
      </c>
      <c r="D36" s="1174"/>
      <c r="E36" s="1175"/>
      <c r="F36" s="36">
        <v>
4.1900000000000004</v>
      </c>
      <c r="G36" s="37">
        <v>
4.57</v>
      </c>
      <c r="H36" s="37">
        <v>
6.33</v>
      </c>
      <c r="I36" s="37">
        <v>
7.34</v>
      </c>
      <c r="J36" s="38">
        <v>
2</v>
      </c>
      <c r="K36" s="22"/>
      <c r="L36" s="22"/>
      <c r="M36" s="22"/>
      <c r="N36" s="22"/>
      <c r="O36" s="22"/>
      <c r="P36" s="22"/>
    </row>
    <row r="37" spans="1:16" ht="39" customHeight="1" x14ac:dyDescent="0.15">
      <c r="A37" s="22"/>
      <c r="B37" s="35"/>
      <c r="C37" s="1173" t="s">
        <v>
551</v>
      </c>
      <c r="D37" s="1174"/>
      <c r="E37" s="1175"/>
      <c r="F37" s="36">
        <v>
3.69</v>
      </c>
      <c r="G37" s="37">
        <v>
2.4300000000000002</v>
      </c>
      <c r="H37" s="37">
        <v>
2.95</v>
      </c>
      <c r="I37" s="37">
        <v>
2.8</v>
      </c>
      <c r="J37" s="38">
        <v>
1.48</v>
      </c>
      <c r="K37" s="22"/>
      <c r="L37" s="22"/>
      <c r="M37" s="22"/>
      <c r="N37" s="22"/>
      <c r="O37" s="22"/>
      <c r="P37" s="22"/>
    </row>
    <row r="38" spans="1:16" ht="39" customHeight="1" x14ac:dyDescent="0.15">
      <c r="A38" s="22"/>
      <c r="B38" s="35"/>
      <c r="C38" s="1173" t="s">
        <v>
552</v>
      </c>
      <c r="D38" s="1174"/>
      <c r="E38" s="1175"/>
      <c r="F38" s="36">
        <v>
0.43</v>
      </c>
      <c r="G38" s="37">
        <v>
0.78</v>
      </c>
      <c r="H38" s="37">
        <v>
1.32</v>
      </c>
      <c r="I38" s="37">
        <v>
1.54</v>
      </c>
      <c r="J38" s="38">
        <v>
1.44</v>
      </c>
      <c r="K38" s="22"/>
      <c r="L38" s="22"/>
      <c r="M38" s="22"/>
      <c r="N38" s="22"/>
      <c r="O38" s="22"/>
      <c r="P38" s="22"/>
    </row>
    <row r="39" spans="1:16" ht="39" customHeight="1" x14ac:dyDescent="0.15">
      <c r="A39" s="22"/>
      <c r="B39" s="35"/>
      <c r="C39" s="1173" t="s">
        <v>
553</v>
      </c>
      <c r="D39" s="1174"/>
      <c r="E39" s="1175"/>
      <c r="F39" s="36">
        <v>
0.12</v>
      </c>
      <c r="G39" s="37">
        <v>
0.16</v>
      </c>
      <c r="H39" s="37">
        <v>
0.19</v>
      </c>
      <c r="I39" s="37">
        <v>
0.22</v>
      </c>
      <c r="J39" s="38">
        <v>
0.25</v>
      </c>
      <c r="K39" s="22"/>
      <c r="L39" s="22"/>
      <c r="M39" s="22"/>
      <c r="N39" s="22"/>
      <c r="O39" s="22"/>
      <c r="P39" s="22"/>
    </row>
    <row r="40" spans="1:16" ht="39" customHeight="1" x14ac:dyDescent="0.15">
      <c r="A40" s="22"/>
      <c r="B40" s="35"/>
      <c r="C40" s="1173" t="s">
        <v>
554</v>
      </c>
      <c r="D40" s="1174"/>
      <c r="E40" s="1175"/>
      <c r="F40" s="36">
        <v>
0.02</v>
      </c>
      <c r="G40" s="37">
        <v>
0</v>
      </c>
      <c r="H40" s="37">
        <v>
0.03</v>
      </c>
      <c r="I40" s="37">
        <v>
0.03</v>
      </c>
      <c r="J40" s="38">
        <v>
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
555</v>
      </c>
      <c r="D42" s="1174"/>
      <c r="E42" s="1175"/>
      <c r="F42" s="36" t="s">
        <v>
500</v>
      </c>
      <c r="G42" s="37" t="s">
        <v>
500</v>
      </c>
      <c r="H42" s="37" t="s">
        <v>
500</v>
      </c>
      <c r="I42" s="37" t="s">
        <v>
500</v>
      </c>
      <c r="J42" s="38" t="s">
        <v>
500</v>
      </c>
      <c r="K42" s="22"/>
      <c r="L42" s="22"/>
      <c r="M42" s="22"/>
      <c r="N42" s="22"/>
      <c r="O42" s="22"/>
      <c r="P42" s="22"/>
    </row>
    <row r="43" spans="1:16" ht="39" customHeight="1" thickBot="1" x14ac:dyDescent="0.2">
      <c r="A43" s="22"/>
      <c r="B43" s="40"/>
      <c r="C43" s="1176" t="s">
        <v>
556</v>
      </c>
      <c r="D43" s="1177"/>
      <c r="E43" s="1178"/>
      <c r="F43" s="41" t="s">
        <v>
500</v>
      </c>
      <c r="G43" s="42" t="s">
        <v>
500</v>
      </c>
      <c r="H43" s="42" t="s">
        <v>
500</v>
      </c>
      <c r="I43" s="42" t="s">
        <v>
500</v>
      </c>
      <c r="J43" s="43" t="s">
        <v>
500</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ecNqMYhHqUQAScc40gZUcmIRTjKqXPM/UywPoPTvZIJbp8WjHl6Lt+OXbJ8bIOxWM/d8Ut0EN/rlxMIYQIz5A==" saltValue="u+epfxoCPsHx+PQ38o+/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541</v>
      </c>
      <c r="L44" s="56" t="s">
        <v>
542</v>
      </c>
      <c r="M44" s="56" t="s">
        <v>
543</v>
      </c>
      <c r="N44" s="56" t="s">
        <v>
544</v>
      </c>
      <c r="O44" s="57" t="s">
        <v>
545</v>
      </c>
      <c r="P44" s="48"/>
      <c r="Q44" s="48"/>
      <c r="R44" s="48"/>
      <c r="S44" s="48"/>
      <c r="T44" s="48"/>
      <c r="U44" s="48"/>
    </row>
    <row r="45" spans="1:21" ht="30.75" customHeight="1" x14ac:dyDescent="0.15">
      <c r="A45" s="48"/>
      <c r="B45" s="1181" t="s">
        <v>
11</v>
      </c>
      <c r="C45" s="1182"/>
      <c r="D45" s="58"/>
      <c r="E45" s="1187" t="s">
        <v>
12</v>
      </c>
      <c r="F45" s="1187"/>
      <c r="G45" s="1187"/>
      <c r="H45" s="1187"/>
      <c r="I45" s="1187"/>
      <c r="J45" s="1188"/>
      <c r="K45" s="59">
        <v>
258</v>
      </c>
      <c r="L45" s="60">
        <v>
261</v>
      </c>
      <c r="M45" s="60">
        <v>
283</v>
      </c>
      <c r="N45" s="60">
        <v>
313</v>
      </c>
      <c r="O45" s="61">
        <v>
327</v>
      </c>
      <c r="P45" s="48"/>
      <c r="Q45" s="48"/>
      <c r="R45" s="48"/>
      <c r="S45" s="48"/>
      <c r="T45" s="48"/>
      <c r="U45" s="48"/>
    </row>
    <row r="46" spans="1:21" ht="30.75" customHeight="1" x14ac:dyDescent="0.15">
      <c r="A46" s="48"/>
      <c r="B46" s="1183"/>
      <c r="C46" s="1184"/>
      <c r="D46" s="62"/>
      <c r="E46" s="1189" t="s">
        <v>
13</v>
      </c>
      <c r="F46" s="1189"/>
      <c r="G46" s="1189"/>
      <c r="H46" s="1189"/>
      <c r="I46" s="1189"/>
      <c r="J46" s="1190"/>
      <c r="K46" s="63" t="s">
        <v>
500</v>
      </c>
      <c r="L46" s="64" t="s">
        <v>
500</v>
      </c>
      <c r="M46" s="64" t="s">
        <v>
500</v>
      </c>
      <c r="N46" s="64" t="s">
        <v>
500</v>
      </c>
      <c r="O46" s="65" t="s">
        <v>
500</v>
      </c>
      <c r="P46" s="48"/>
      <c r="Q46" s="48"/>
      <c r="R46" s="48"/>
      <c r="S46" s="48"/>
      <c r="T46" s="48"/>
      <c r="U46" s="48"/>
    </row>
    <row r="47" spans="1:21" ht="30.75" customHeight="1" x14ac:dyDescent="0.15">
      <c r="A47" s="48"/>
      <c r="B47" s="1183"/>
      <c r="C47" s="1184"/>
      <c r="D47" s="62"/>
      <c r="E47" s="1189" t="s">
        <v>
14</v>
      </c>
      <c r="F47" s="1189"/>
      <c r="G47" s="1189"/>
      <c r="H47" s="1189"/>
      <c r="I47" s="1189"/>
      <c r="J47" s="1190"/>
      <c r="K47" s="63" t="s">
        <v>
500</v>
      </c>
      <c r="L47" s="64" t="s">
        <v>
500</v>
      </c>
      <c r="M47" s="64" t="s">
        <v>
500</v>
      </c>
      <c r="N47" s="64" t="s">
        <v>
500</v>
      </c>
      <c r="O47" s="65" t="s">
        <v>
500</v>
      </c>
      <c r="P47" s="48"/>
      <c r="Q47" s="48"/>
      <c r="R47" s="48"/>
      <c r="S47" s="48"/>
      <c r="T47" s="48"/>
      <c r="U47" s="48"/>
    </row>
    <row r="48" spans="1:21" ht="30.75" customHeight="1" x14ac:dyDescent="0.15">
      <c r="A48" s="48"/>
      <c r="B48" s="1183"/>
      <c r="C48" s="1184"/>
      <c r="D48" s="62"/>
      <c r="E48" s="1189" t="s">
        <v>
15</v>
      </c>
      <c r="F48" s="1189"/>
      <c r="G48" s="1189"/>
      <c r="H48" s="1189"/>
      <c r="I48" s="1189"/>
      <c r="J48" s="1190"/>
      <c r="K48" s="63">
        <v>
207</v>
      </c>
      <c r="L48" s="64">
        <v>
203</v>
      </c>
      <c r="M48" s="64">
        <v>
197</v>
      </c>
      <c r="N48" s="64">
        <v>
190</v>
      </c>
      <c r="O48" s="65">
        <v>
170</v>
      </c>
      <c r="P48" s="48"/>
      <c r="Q48" s="48"/>
      <c r="R48" s="48"/>
      <c r="S48" s="48"/>
      <c r="T48" s="48"/>
      <c r="U48" s="48"/>
    </row>
    <row r="49" spans="1:21" ht="30.75" customHeight="1" x14ac:dyDescent="0.15">
      <c r="A49" s="48"/>
      <c r="B49" s="1183"/>
      <c r="C49" s="1184"/>
      <c r="D49" s="62"/>
      <c r="E49" s="1189" t="s">
        <v>
16</v>
      </c>
      <c r="F49" s="1189"/>
      <c r="G49" s="1189"/>
      <c r="H49" s="1189"/>
      <c r="I49" s="1189"/>
      <c r="J49" s="1190"/>
      <c r="K49" s="63">
        <v>
21</v>
      </c>
      <c r="L49" s="64">
        <v>
24</v>
      </c>
      <c r="M49" s="64">
        <v>
22</v>
      </c>
      <c r="N49" s="64">
        <v>
18</v>
      </c>
      <c r="O49" s="65">
        <v>
25</v>
      </c>
      <c r="P49" s="48"/>
      <c r="Q49" s="48"/>
      <c r="R49" s="48"/>
      <c r="S49" s="48"/>
      <c r="T49" s="48"/>
      <c r="U49" s="48"/>
    </row>
    <row r="50" spans="1:21" ht="30.75" customHeight="1" x14ac:dyDescent="0.15">
      <c r="A50" s="48"/>
      <c r="B50" s="1183"/>
      <c r="C50" s="1184"/>
      <c r="D50" s="62"/>
      <c r="E50" s="1189" t="s">
        <v>
17</v>
      </c>
      <c r="F50" s="1189"/>
      <c r="G50" s="1189"/>
      <c r="H50" s="1189"/>
      <c r="I50" s="1189"/>
      <c r="J50" s="1190"/>
      <c r="K50" s="63">
        <v>
10</v>
      </c>
      <c r="L50" s="64">
        <v>
4</v>
      </c>
      <c r="M50" s="64">
        <v>
3</v>
      </c>
      <c r="N50" s="64">
        <v>
2</v>
      </c>
      <c r="O50" s="65">
        <v>
2</v>
      </c>
      <c r="P50" s="48"/>
      <c r="Q50" s="48"/>
      <c r="R50" s="48"/>
      <c r="S50" s="48"/>
      <c r="T50" s="48"/>
      <c r="U50" s="48"/>
    </row>
    <row r="51" spans="1:21" ht="30.75" customHeight="1" x14ac:dyDescent="0.15">
      <c r="A51" s="48"/>
      <c r="B51" s="1185"/>
      <c r="C51" s="1186"/>
      <c r="D51" s="66"/>
      <c r="E51" s="1189" t="s">
        <v>
18</v>
      </c>
      <c r="F51" s="1189"/>
      <c r="G51" s="1189"/>
      <c r="H51" s="1189"/>
      <c r="I51" s="1189"/>
      <c r="J51" s="1190"/>
      <c r="K51" s="63" t="s">
        <v>
500</v>
      </c>
      <c r="L51" s="64" t="s">
        <v>
500</v>
      </c>
      <c r="M51" s="64" t="s">
        <v>
500</v>
      </c>
      <c r="N51" s="64" t="s">
        <v>
500</v>
      </c>
      <c r="O51" s="65" t="s">
        <v>
500</v>
      </c>
      <c r="P51" s="48"/>
      <c r="Q51" s="48"/>
      <c r="R51" s="48"/>
      <c r="S51" s="48"/>
      <c r="T51" s="48"/>
      <c r="U51" s="48"/>
    </row>
    <row r="52" spans="1:21" ht="30.75" customHeight="1" x14ac:dyDescent="0.15">
      <c r="A52" s="48"/>
      <c r="B52" s="1191" t="s">
        <v>
19</v>
      </c>
      <c r="C52" s="1192"/>
      <c r="D52" s="66"/>
      <c r="E52" s="1189" t="s">
        <v>
20</v>
      </c>
      <c r="F52" s="1189"/>
      <c r="G52" s="1189"/>
      <c r="H52" s="1189"/>
      <c r="I52" s="1189"/>
      <c r="J52" s="1190"/>
      <c r="K52" s="63">
        <v>
359</v>
      </c>
      <c r="L52" s="64">
        <v>
350</v>
      </c>
      <c r="M52" s="64">
        <v>
341</v>
      </c>
      <c r="N52" s="64">
        <v>
340</v>
      </c>
      <c r="O52" s="65">
        <v>
340</v>
      </c>
      <c r="P52" s="48"/>
      <c r="Q52" s="48"/>
      <c r="R52" s="48"/>
      <c r="S52" s="48"/>
      <c r="T52" s="48"/>
      <c r="U52" s="48"/>
    </row>
    <row r="53" spans="1:21" ht="30.75" customHeight="1" thickBot="1" x14ac:dyDescent="0.2">
      <c r="A53" s="48"/>
      <c r="B53" s="1193" t="s">
        <v>
21</v>
      </c>
      <c r="C53" s="1194"/>
      <c r="D53" s="67"/>
      <c r="E53" s="1195" t="s">
        <v>
22</v>
      </c>
      <c r="F53" s="1195"/>
      <c r="G53" s="1195"/>
      <c r="H53" s="1195"/>
      <c r="I53" s="1195"/>
      <c r="J53" s="1196"/>
      <c r="K53" s="68">
        <v>
137</v>
      </c>
      <c r="L53" s="69">
        <v>
142</v>
      </c>
      <c r="M53" s="69">
        <v>
164</v>
      </c>
      <c r="N53" s="69">
        <v>
183</v>
      </c>
      <c r="O53" s="70">
        <v>
184</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557</v>
      </c>
      <c r="P55" s="48"/>
      <c r="Q55" s="48"/>
      <c r="R55" s="48"/>
      <c r="S55" s="48"/>
      <c r="T55" s="48"/>
      <c r="U55" s="48"/>
    </row>
    <row r="56" spans="1:21" ht="31.5" customHeight="1" thickBot="1" x14ac:dyDescent="0.2">
      <c r="A56" s="48"/>
      <c r="B56" s="76"/>
      <c r="C56" s="77"/>
      <c r="D56" s="77"/>
      <c r="E56" s="78"/>
      <c r="F56" s="78"/>
      <c r="G56" s="78"/>
      <c r="H56" s="78"/>
      <c r="I56" s="78"/>
      <c r="J56" s="79" t="s">
        <v>
2</v>
      </c>
      <c r="K56" s="80" t="s">
        <v>
558</v>
      </c>
      <c r="L56" s="81" t="s">
        <v>
559</v>
      </c>
      <c r="M56" s="81" t="s">
        <v>
560</v>
      </c>
      <c r="N56" s="81" t="s">
        <v>
561</v>
      </c>
      <c r="O56" s="82" t="s">
        <v>
562</v>
      </c>
      <c r="P56" s="48"/>
      <c r="Q56" s="48"/>
      <c r="R56" s="48"/>
      <c r="S56" s="48"/>
      <c r="T56" s="48"/>
      <c r="U56" s="48"/>
    </row>
    <row r="57" spans="1:21" ht="31.5" customHeight="1" x14ac:dyDescent="0.15">
      <c r="B57" s="1197" t="s">
        <v>
25</v>
      </c>
      <c r="C57" s="1198"/>
      <c r="D57" s="1201" t="s">
        <v>
26</v>
      </c>
      <c r="E57" s="1202"/>
      <c r="F57" s="1202"/>
      <c r="G57" s="1202"/>
      <c r="H57" s="1202"/>
      <c r="I57" s="1202"/>
      <c r="J57" s="1203"/>
      <c r="K57" s="83"/>
      <c r="L57" s="84"/>
      <c r="M57" s="84"/>
      <c r="N57" s="84"/>
      <c r="O57" s="85"/>
    </row>
    <row r="58" spans="1:21" ht="31.5" customHeight="1" thickBot="1" x14ac:dyDescent="0.2">
      <c r="B58" s="1199"/>
      <c r="C58" s="1200"/>
      <c r="D58" s="1204" t="s">
        <v>
27</v>
      </c>
      <c r="E58" s="1205"/>
      <c r="F58" s="1205"/>
      <c r="G58" s="1205"/>
      <c r="H58" s="1205"/>
      <c r="I58" s="1205"/>
      <c r="J58" s="1206"/>
      <c r="K58" s="86"/>
      <c r="L58" s="87"/>
      <c r="M58" s="87"/>
      <c r="N58" s="87"/>
      <c r="O58" s="88"/>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Rz+TG4SOefuvfjYhOL6KuwJAQH/s0SmpM8ZCiktw5kstOtKrJ8IWFYMMmB7FRHY0hQpqEyCiV0IC6uVdLQVqA==" saltValue="oCk+Z0poc+pIeCFPwfYe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541</v>
      </c>
      <c r="J40" s="100" t="s">
        <v>
542</v>
      </c>
      <c r="K40" s="100" t="s">
        <v>
543</v>
      </c>
      <c r="L40" s="100" t="s">
        <v>
544</v>
      </c>
      <c r="M40" s="101" t="s">
        <v>
545</v>
      </c>
    </row>
    <row r="41" spans="2:13" ht="27.75" customHeight="1" x14ac:dyDescent="0.15">
      <c r="B41" s="1207" t="s">
        <v>
30</v>
      </c>
      <c r="C41" s="1208"/>
      <c r="D41" s="102"/>
      <c r="E41" s="1213" t="s">
        <v>
31</v>
      </c>
      <c r="F41" s="1213"/>
      <c r="G41" s="1213"/>
      <c r="H41" s="1214"/>
      <c r="I41" s="351">
        <v>
3999</v>
      </c>
      <c r="J41" s="352">
        <v>
3914</v>
      </c>
      <c r="K41" s="352">
        <v>
3879</v>
      </c>
      <c r="L41" s="352">
        <v>
3893</v>
      </c>
      <c r="M41" s="353">
        <v>
3737</v>
      </c>
    </row>
    <row r="42" spans="2:13" ht="27.75" customHeight="1" x14ac:dyDescent="0.15">
      <c r="B42" s="1209"/>
      <c r="C42" s="1210"/>
      <c r="D42" s="103"/>
      <c r="E42" s="1215" t="s">
        <v>
32</v>
      </c>
      <c r="F42" s="1215"/>
      <c r="G42" s="1215"/>
      <c r="H42" s="1216"/>
      <c r="I42" s="354">
        <v>
12</v>
      </c>
      <c r="J42" s="355">
        <v>
8</v>
      </c>
      <c r="K42" s="355">
        <v>
5</v>
      </c>
      <c r="L42" s="355">
        <v>
3</v>
      </c>
      <c r="M42" s="356">
        <v>
2</v>
      </c>
    </row>
    <row r="43" spans="2:13" ht="27.75" customHeight="1" x14ac:dyDescent="0.15">
      <c r="B43" s="1209"/>
      <c r="C43" s="1210"/>
      <c r="D43" s="103"/>
      <c r="E43" s="1215" t="s">
        <v>
33</v>
      </c>
      <c r="F43" s="1215"/>
      <c r="G43" s="1215"/>
      <c r="H43" s="1216"/>
      <c r="I43" s="354">
        <v>
1929</v>
      </c>
      <c r="J43" s="355">
        <v>
1774</v>
      </c>
      <c r="K43" s="355">
        <v>
1609</v>
      </c>
      <c r="L43" s="355">
        <v>
1465</v>
      </c>
      <c r="M43" s="356">
        <v>
1326</v>
      </c>
    </row>
    <row r="44" spans="2:13" ht="27.75" customHeight="1" x14ac:dyDescent="0.15">
      <c r="B44" s="1209"/>
      <c r="C44" s="1210"/>
      <c r="D44" s="103"/>
      <c r="E44" s="1215" t="s">
        <v>
34</v>
      </c>
      <c r="F44" s="1215"/>
      <c r="G44" s="1215"/>
      <c r="H44" s="1216"/>
      <c r="I44" s="354">
        <v>
152</v>
      </c>
      <c r="J44" s="355">
        <v>
132</v>
      </c>
      <c r="K44" s="355">
        <v>
153</v>
      </c>
      <c r="L44" s="355">
        <v>
211</v>
      </c>
      <c r="M44" s="356">
        <v>
194</v>
      </c>
    </row>
    <row r="45" spans="2:13" ht="27.75" customHeight="1" x14ac:dyDescent="0.15">
      <c r="B45" s="1209"/>
      <c r="C45" s="1210"/>
      <c r="D45" s="103"/>
      <c r="E45" s="1215" t="s">
        <v>
35</v>
      </c>
      <c r="F45" s="1215"/>
      <c r="G45" s="1215"/>
      <c r="H45" s="1216"/>
      <c r="I45" s="354">
        <v>
990</v>
      </c>
      <c r="J45" s="355">
        <v>
896</v>
      </c>
      <c r="K45" s="355">
        <v>
905</v>
      </c>
      <c r="L45" s="355">
        <v>
974</v>
      </c>
      <c r="M45" s="356">
        <v>
960</v>
      </c>
    </row>
    <row r="46" spans="2:13" ht="27.75" customHeight="1" x14ac:dyDescent="0.15">
      <c r="B46" s="1209"/>
      <c r="C46" s="1210"/>
      <c r="D46" s="104"/>
      <c r="E46" s="1215" t="s">
        <v>
36</v>
      </c>
      <c r="F46" s="1215"/>
      <c r="G46" s="1215"/>
      <c r="H46" s="1216"/>
      <c r="I46" s="354" t="s">
        <v>
500</v>
      </c>
      <c r="J46" s="355" t="s">
        <v>
500</v>
      </c>
      <c r="K46" s="355" t="s">
        <v>
500</v>
      </c>
      <c r="L46" s="355">
        <v>
2</v>
      </c>
      <c r="M46" s="356" t="s">
        <v>
500</v>
      </c>
    </row>
    <row r="47" spans="2:13" ht="27.75" customHeight="1" x14ac:dyDescent="0.15">
      <c r="B47" s="1209"/>
      <c r="C47" s="1210"/>
      <c r="D47" s="105"/>
      <c r="E47" s="1217" t="s">
        <v>
37</v>
      </c>
      <c r="F47" s="1218"/>
      <c r="G47" s="1218"/>
      <c r="H47" s="1219"/>
      <c r="I47" s="354" t="s">
        <v>
500</v>
      </c>
      <c r="J47" s="355" t="s">
        <v>
500</v>
      </c>
      <c r="K47" s="355" t="s">
        <v>
500</v>
      </c>
      <c r="L47" s="355" t="s">
        <v>
500</v>
      </c>
      <c r="M47" s="356" t="s">
        <v>
500</v>
      </c>
    </row>
    <row r="48" spans="2:13" ht="27.75" customHeight="1" x14ac:dyDescent="0.15">
      <c r="B48" s="1209"/>
      <c r="C48" s="1210"/>
      <c r="D48" s="103"/>
      <c r="E48" s="1215" t="s">
        <v>
38</v>
      </c>
      <c r="F48" s="1215"/>
      <c r="G48" s="1215"/>
      <c r="H48" s="1216"/>
      <c r="I48" s="354" t="s">
        <v>
500</v>
      </c>
      <c r="J48" s="355" t="s">
        <v>
500</v>
      </c>
      <c r="K48" s="355" t="s">
        <v>
500</v>
      </c>
      <c r="L48" s="355" t="s">
        <v>
500</v>
      </c>
      <c r="M48" s="356" t="s">
        <v>
500</v>
      </c>
    </row>
    <row r="49" spans="2:13" ht="27.75" customHeight="1" x14ac:dyDescent="0.15">
      <c r="B49" s="1211"/>
      <c r="C49" s="1212"/>
      <c r="D49" s="103"/>
      <c r="E49" s="1215" t="s">
        <v>
39</v>
      </c>
      <c r="F49" s="1215"/>
      <c r="G49" s="1215"/>
      <c r="H49" s="1216"/>
      <c r="I49" s="354" t="s">
        <v>
500</v>
      </c>
      <c r="J49" s="355" t="s">
        <v>
500</v>
      </c>
      <c r="K49" s="355" t="s">
        <v>
500</v>
      </c>
      <c r="L49" s="355" t="s">
        <v>
500</v>
      </c>
      <c r="M49" s="356" t="s">
        <v>
500</v>
      </c>
    </row>
    <row r="50" spans="2:13" ht="27.75" customHeight="1" x14ac:dyDescent="0.15">
      <c r="B50" s="1220" t="s">
        <v>
40</v>
      </c>
      <c r="C50" s="1221"/>
      <c r="D50" s="106"/>
      <c r="E50" s="1215" t="s">
        <v>
41</v>
      </c>
      <c r="F50" s="1215"/>
      <c r="G50" s="1215"/>
      <c r="H50" s="1216"/>
      <c r="I50" s="354">
        <v>
1913</v>
      </c>
      <c r="J50" s="355">
        <v>
2402</v>
      </c>
      <c r="K50" s="355">
        <v>
2440</v>
      </c>
      <c r="L50" s="355">
        <v>
2977</v>
      </c>
      <c r="M50" s="356">
        <v>
3569</v>
      </c>
    </row>
    <row r="51" spans="2:13" ht="27.75" customHeight="1" x14ac:dyDescent="0.15">
      <c r="B51" s="1209"/>
      <c r="C51" s="1210"/>
      <c r="D51" s="103"/>
      <c r="E51" s="1215" t="s">
        <v>
42</v>
      </c>
      <c r="F51" s="1215"/>
      <c r="G51" s="1215"/>
      <c r="H51" s="1216"/>
      <c r="I51" s="354">
        <v>
110</v>
      </c>
      <c r="J51" s="355">
        <v>
70</v>
      </c>
      <c r="K51" s="355">
        <v>
57</v>
      </c>
      <c r="L51" s="355">
        <v>
45</v>
      </c>
      <c r="M51" s="356">
        <v>
41</v>
      </c>
    </row>
    <row r="52" spans="2:13" ht="27.75" customHeight="1" x14ac:dyDescent="0.15">
      <c r="B52" s="1211"/>
      <c r="C52" s="1212"/>
      <c r="D52" s="103"/>
      <c r="E52" s="1215" t="s">
        <v>
43</v>
      </c>
      <c r="F52" s="1215"/>
      <c r="G52" s="1215"/>
      <c r="H52" s="1216"/>
      <c r="I52" s="354">
        <v>
3875</v>
      </c>
      <c r="J52" s="355">
        <v>
3856</v>
      </c>
      <c r="K52" s="355">
        <v>
3678</v>
      </c>
      <c r="L52" s="355">
        <v>
3653</v>
      </c>
      <c r="M52" s="356">
        <v>
3464</v>
      </c>
    </row>
    <row r="53" spans="2:13" ht="27.75" customHeight="1" thickBot="1" x14ac:dyDescent="0.2">
      <c r="B53" s="1222" t="s">
        <v>
44</v>
      </c>
      <c r="C53" s="1223"/>
      <c r="D53" s="107"/>
      <c r="E53" s="1224" t="s">
        <v>
45</v>
      </c>
      <c r="F53" s="1224"/>
      <c r="G53" s="1224"/>
      <c r="H53" s="1225"/>
      <c r="I53" s="357">
        <v>
1184</v>
      </c>
      <c r="J53" s="358">
        <v>
396</v>
      </c>
      <c r="K53" s="358">
        <v>
377</v>
      </c>
      <c r="L53" s="358">
        <v>
-127</v>
      </c>
      <c r="M53" s="359">
        <v>
-855</v>
      </c>
    </row>
    <row r="54" spans="2:13" ht="27.75" customHeight="1" x14ac:dyDescent="0.15">
      <c r="B54" s="108" t="s">
        <v>
46</v>
      </c>
      <c r="C54" s="109"/>
      <c r="D54" s="109"/>
      <c r="E54" s="110"/>
      <c r="F54" s="110"/>
      <c r="G54" s="110"/>
      <c r="H54" s="110"/>
      <c r="I54" s="111"/>
      <c r="J54" s="111"/>
      <c r="K54" s="111"/>
      <c r="L54" s="111"/>
      <c r="M54" s="111"/>
    </row>
    <row r="55" spans="2:13" x14ac:dyDescent="0.15"/>
  </sheetData>
  <sheetProtection algorithmName="SHA-512" hashValue="7ROt0r93zIb/9e5LC3j/uhXzXbaEP9Hot4JtvY/J+EAGAABlNus3GE3OeiA3UnDFkFjxridtkuk9Ia3LxrndBQ==" saltValue="sw5fbKpIPHFf/GV+8XFM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64" sqref="H6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
47</v>
      </c>
    </row>
    <row r="54" spans="2:8" ht="29.25" customHeight="1" thickBot="1" x14ac:dyDescent="0.25">
      <c r="B54" s="113" t="s">
        <v>
1</v>
      </c>
      <c r="C54" s="114"/>
      <c r="D54" s="114"/>
      <c r="E54" s="115" t="s">
        <v>
2</v>
      </c>
      <c r="F54" s="116" t="s">
        <v>
543</v>
      </c>
      <c r="G54" s="116" t="s">
        <v>
544</v>
      </c>
      <c r="H54" s="117" t="s">
        <v>
545</v>
      </c>
    </row>
    <row r="55" spans="2:8" ht="52.5" customHeight="1" x14ac:dyDescent="0.15">
      <c r="B55" s="118"/>
      <c r="C55" s="1234" t="s">
        <v>
48</v>
      </c>
      <c r="D55" s="1234"/>
      <c r="E55" s="1235"/>
      <c r="F55" s="119">
        <v>
251</v>
      </c>
      <c r="G55" s="119">
        <v>
251</v>
      </c>
      <c r="H55" s="120">
        <v>
351</v>
      </c>
    </row>
    <row r="56" spans="2:8" ht="52.5" customHeight="1" x14ac:dyDescent="0.15">
      <c r="B56" s="121"/>
      <c r="C56" s="1236" t="s">
        <v>
49</v>
      </c>
      <c r="D56" s="1236"/>
      <c r="E56" s="1237"/>
      <c r="F56" s="122">
        <v>
279</v>
      </c>
      <c r="G56" s="122">
        <v>
379</v>
      </c>
      <c r="H56" s="123">
        <v>
479</v>
      </c>
    </row>
    <row r="57" spans="2:8" ht="53.25" customHeight="1" x14ac:dyDescent="0.15">
      <c r="B57" s="121"/>
      <c r="C57" s="1238" t="s">
        <v>
50</v>
      </c>
      <c r="D57" s="1238"/>
      <c r="E57" s="1239"/>
      <c r="F57" s="124">
        <v>
1701</v>
      </c>
      <c r="G57" s="124">
        <v>
2097</v>
      </c>
      <c r="H57" s="125">
        <v>
2229</v>
      </c>
    </row>
    <row r="58" spans="2:8" ht="45.75" customHeight="1" x14ac:dyDescent="0.15">
      <c r="B58" s="126"/>
      <c r="C58" s="1226" t="s">
        <v>
573</v>
      </c>
      <c r="D58" s="1227"/>
      <c r="E58" s="1228"/>
      <c r="F58" s="127">
        <v>
846</v>
      </c>
      <c r="G58" s="127">
        <v>
1296</v>
      </c>
      <c r="H58" s="128">
        <v>
1496</v>
      </c>
    </row>
    <row r="59" spans="2:8" ht="45.75" customHeight="1" x14ac:dyDescent="0.15">
      <c r="B59" s="126"/>
      <c r="C59" s="1226" t="s">
        <v>
574</v>
      </c>
      <c r="D59" s="1227"/>
      <c r="E59" s="1228"/>
      <c r="F59" s="127">
        <v>
356</v>
      </c>
      <c r="G59" s="127">
        <v>
252</v>
      </c>
      <c r="H59" s="128">
        <v>
184</v>
      </c>
    </row>
    <row r="60" spans="2:8" ht="45.75" customHeight="1" x14ac:dyDescent="0.15">
      <c r="B60" s="126"/>
      <c r="C60" s="1226" t="s">
        <v>
575</v>
      </c>
      <c r="D60" s="1227"/>
      <c r="E60" s="1228"/>
      <c r="F60" s="127">
        <v>
184</v>
      </c>
      <c r="G60" s="127">
        <v>
184</v>
      </c>
      <c r="H60" s="128">
        <v>
184</v>
      </c>
    </row>
    <row r="61" spans="2:8" ht="45.75" customHeight="1" x14ac:dyDescent="0.15">
      <c r="B61" s="126"/>
      <c r="C61" s="1226" t="s">
        <v>
576</v>
      </c>
      <c r="D61" s="1227"/>
      <c r="E61" s="1228"/>
      <c r="F61" s="127">
        <v>
112</v>
      </c>
      <c r="G61" s="127">
        <v>
112</v>
      </c>
      <c r="H61" s="128">
        <v>
112</v>
      </c>
    </row>
    <row r="62" spans="2:8" ht="45.75" customHeight="1" thickBot="1" x14ac:dyDescent="0.2">
      <c r="B62" s="129"/>
      <c r="C62" s="1229" t="s">
        <v>
577</v>
      </c>
      <c r="D62" s="1230"/>
      <c r="E62" s="1231"/>
      <c r="F62" s="130">
        <v>
71</v>
      </c>
      <c r="G62" s="130">
        <v>
71</v>
      </c>
      <c r="H62" s="131">
        <v>
71</v>
      </c>
    </row>
    <row r="63" spans="2:8" ht="52.5" customHeight="1" thickBot="1" x14ac:dyDescent="0.2">
      <c r="B63" s="132"/>
      <c r="C63" s="1232" t="s">
        <v>
51</v>
      </c>
      <c r="D63" s="1232"/>
      <c r="E63" s="1233"/>
      <c r="F63" s="133">
        <v>
2231</v>
      </c>
      <c r="G63" s="133">
        <v>
2727</v>
      </c>
      <c r="H63" s="134">
        <v>
3059</v>
      </c>
    </row>
    <row r="64" spans="2:8" x14ac:dyDescent="0.15"/>
  </sheetData>
  <sheetProtection algorithmName="SHA-512" hashValue="INDzHX7xdQKk+zHbRaxBbtJ0QKpOZCKMbhY4XVYfCeYUx83sabtBm7DM9PAF4GS0svfsdB6AEdBA+fe0m4Ot5Q==" saltValue="FEL7xZD3YpUVQDHTj6sc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
52</v>
      </c>
      <c r="E2" s="146"/>
      <c r="F2" s="147" t="s">
        <v>
538</v>
      </c>
      <c r="G2" s="148"/>
      <c r="H2" s="149"/>
    </row>
    <row r="3" spans="1:8" x14ac:dyDescent="0.15">
      <c r="A3" s="145" t="s">
        <v>
531</v>
      </c>
      <c r="B3" s="150"/>
      <c r="C3" s="151"/>
      <c r="D3" s="152">
        <v>
61614</v>
      </c>
      <c r="E3" s="153"/>
      <c r="F3" s="154">
        <v>
122882</v>
      </c>
      <c r="G3" s="155"/>
      <c r="H3" s="156"/>
    </row>
    <row r="4" spans="1:8" x14ac:dyDescent="0.15">
      <c r="A4" s="157"/>
      <c r="B4" s="158"/>
      <c r="C4" s="159"/>
      <c r="D4" s="160">
        <v>
32707</v>
      </c>
      <c r="E4" s="161"/>
      <c r="F4" s="162">
        <v>
65785</v>
      </c>
      <c r="G4" s="163"/>
      <c r="H4" s="164"/>
    </row>
    <row r="5" spans="1:8" x14ac:dyDescent="0.15">
      <c r="A5" s="145" t="s">
        <v>
533</v>
      </c>
      <c r="B5" s="150"/>
      <c r="C5" s="151"/>
      <c r="D5" s="152">
        <v>
45828</v>
      </c>
      <c r="E5" s="153"/>
      <c r="F5" s="154">
        <v>
114790</v>
      </c>
      <c r="G5" s="155"/>
      <c r="H5" s="156"/>
    </row>
    <row r="6" spans="1:8" x14ac:dyDescent="0.15">
      <c r="A6" s="157"/>
      <c r="B6" s="158"/>
      <c r="C6" s="159"/>
      <c r="D6" s="160">
        <v>
31947</v>
      </c>
      <c r="E6" s="161"/>
      <c r="F6" s="162">
        <v>
55601</v>
      </c>
      <c r="G6" s="163"/>
      <c r="H6" s="164"/>
    </row>
    <row r="7" spans="1:8" x14ac:dyDescent="0.15">
      <c r="A7" s="145" t="s">
        <v>
534</v>
      </c>
      <c r="B7" s="150"/>
      <c r="C7" s="151"/>
      <c r="D7" s="152">
        <v>
39382</v>
      </c>
      <c r="E7" s="153"/>
      <c r="F7" s="154">
        <v>
126262</v>
      </c>
      <c r="G7" s="155"/>
      <c r="H7" s="156"/>
    </row>
    <row r="8" spans="1:8" x14ac:dyDescent="0.15">
      <c r="A8" s="157"/>
      <c r="B8" s="158"/>
      <c r="C8" s="159"/>
      <c r="D8" s="160">
        <v>
32276</v>
      </c>
      <c r="E8" s="161"/>
      <c r="F8" s="162">
        <v>
56769</v>
      </c>
      <c r="G8" s="163"/>
      <c r="H8" s="164"/>
    </row>
    <row r="9" spans="1:8" x14ac:dyDescent="0.15">
      <c r="A9" s="145" t="s">
        <v>
535</v>
      </c>
      <c r="B9" s="150"/>
      <c r="C9" s="151"/>
      <c r="D9" s="152">
        <v>
66821</v>
      </c>
      <c r="E9" s="153"/>
      <c r="F9" s="154">
        <v>
126525</v>
      </c>
      <c r="G9" s="155"/>
      <c r="H9" s="156"/>
    </row>
    <row r="10" spans="1:8" x14ac:dyDescent="0.15">
      <c r="A10" s="157"/>
      <c r="B10" s="158"/>
      <c r="C10" s="159"/>
      <c r="D10" s="160">
        <v>
58914</v>
      </c>
      <c r="E10" s="161"/>
      <c r="F10" s="162">
        <v>
67052</v>
      </c>
      <c r="G10" s="163"/>
      <c r="H10" s="164"/>
    </row>
    <row r="11" spans="1:8" x14ac:dyDescent="0.15">
      <c r="A11" s="145" t="s">
        <v>
536</v>
      </c>
      <c r="B11" s="150"/>
      <c r="C11" s="151"/>
      <c r="D11" s="152">
        <v>
65943</v>
      </c>
      <c r="E11" s="153"/>
      <c r="F11" s="154">
        <v>
122054</v>
      </c>
      <c r="G11" s="155"/>
      <c r="H11" s="156"/>
    </row>
    <row r="12" spans="1:8" x14ac:dyDescent="0.15">
      <c r="A12" s="157"/>
      <c r="B12" s="158"/>
      <c r="C12" s="165"/>
      <c r="D12" s="160">
        <v>
61010</v>
      </c>
      <c r="E12" s="161"/>
      <c r="F12" s="162">
        <v>
68298</v>
      </c>
      <c r="G12" s="163"/>
      <c r="H12" s="164"/>
    </row>
    <row r="13" spans="1:8" x14ac:dyDescent="0.15">
      <c r="A13" s="145"/>
      <c r="B13" s="150"/>
      <c r="C13" s="166"/>
      <c r="D13" s="167">
        <v>
55918</v>
      </c>
      <c r="E13" s="168"/>
      <c r="F13" s="169">
        <v>
122503</v>
      </c>
      <c r="G13" s="170"/>
      <c r="H13" s="156"/>
    </row>
    <row r="14" spans="1:8" x14ac:dyDescent="0.15">
      <c r="A14" s="157"/>
      <c r="B14" s="158"/>
      <c r="C14" s="159"/>
      <c r="D14" s="160">
        <v>
43371</v>
      </c>
      <c r="E14" s="161"/>
      <c r="F14" s="162">
        <v>
62701</v>
      </c>
      <c r="G14" s="163"/>
      <c r="H14" s="164"/>
    </row>
    <row r="17" spans="1:11" x14ac:dyDescent="0.15">
      <c r="A17" s="141" t="s">
        <v>
53</v>
      </c>
    </row>
    <row r="18" spans="1:11" x14ac:dyDescent="0.15">
      <c r="A18" s="171"/>
      <c r="B18" s="171" t="str">
        <f>
実質収支比率等に係る経年分析!F$46</f>
        <v>
H29</v>
      </c>
      <c r="C18" s="171" t="str">
        <f>
実質収支比率等に係る経年分析!G$46</f>
        <v>
H30</v>
      </c>
      <c r="D18" s="171" t="str">
        <f>
実質収支比率等に係る経年分析!H$46</f>
        <v>
R01</v>
      </c>
      <c r="E18" s="171" t="str">
        <f>
実質収支比率等に係る経年分析!I$46</f>
        <v>
R02</v>
      </c>
      <c r="F18" s="171" t="str">
        <f>
実質収支比率等に係る経年分析!J$46</f>
        <v>
R03</v>
      </c>
    </row>
    <row r="19" spans="1:11" x14ac:dyDescent="0.15">
      <c r="A19" s="171" t="s">
        <v>
54</v>
      </c>
      <c r="B19" s="171">
        <f>
ROUND(VALUE(SUBSTITUTE(実質収支比率等に係る経年分析!F$48,"▲","-")),2)</f>
        <v>
14.38</v>
      </c>
      <c r="C19" s="171">
        <f>
ROUND(VALUE(SUBSTITUTE(実質収支比率等に係る経年分析!G$48,"▲","-")),2)</f>
        <v>
9.91</v>
      </c>
      <c r="D19" s="171">
        <f>
ROUND(VALUE(SUBSTITUTE(実質収支比率等に係る経年分析!H$48,"▲","-")),2)</f>
        <v>
15.05</v>
      </c>
      <c r="E19" s="171">
        <f>
ROUND(VALUE(SUBSTITUTE(実質収支比率等に係る経年分析!I$48,"▲","-")),2)</f>
        <v>
11.56</v>
      </c>
      <c r="F19" s="171">
        <f>
ROUND(VALUE(SUBSTITUTE(実質収支比率等に係る経年分析!J$48,"▲","-")),2)</f>
        <v>
12.9</v>
      </c>
    </row>
    <row r="20" spans="1:11" x14ac:dyDescent="0.15">
      <c r="A20" s="171" t="s">
        <v>
55</v>
      </c>
      <c r="B20" s="171">
        <f>
ROUND(VALUE(SUBSTITUTE(実質収支比率等に係る経年分析!F$47,"▲","-")),2)</f>
        <v>
8.39</v>
      </c>
      <c r="C20" s="171">
        <f>
ROUND(VALUE(SUBSTITUTE(実質収支比率等に係る経年分析!G$47,"▲","-")),2)</f>
        <v>
8.4700000000000006</v>
      </c>
      <c r="D20" s="171">
        <f>
ROUND(VALUE(SUBSTITUTE(実質収支比率等に係る経年分析!H$47,"▲","-")),2)</f>
        <v>
8.5299999999999994</v>
      </c>
      <c r="E20" s="171">
        <f>
ROUND(VALUE(SUBSTITUTE(実質収支比率等に係る経年分析!I$47,"▲","-")),2)</f>
        <v>
8.01</v>
      </c>
      <c r="F20" s="171">
        <f>
ROUND(VALUE(SUBSTITUTE(実質収支比率等に係る経年分析!J$47,"▲","-")),2)</f>
        <v>
10.49</v>
      </c>
    </row>
    <row r="21" spans="1:11" x14ac:dyDescent="0.15">
      <c r="A21" s="171" t="s">
        <v>
56</v>
      </c>
      <c r="B21" s="171">
        <f>
IF(ISNUMBER(VALUE(SUBSTITUTE(実質収支比率等に係る経年分析!F$49,"▲","-"))),ROUND(VALUE(SUBSTITUTE(実質収支比率等に係る経年分析!F$49,"▲","-")),2),NA())</f>
        <v>
0.74</v>
      </c>
      <c r="C21" s="171">
        <f>
IF(ISNUMBER(VALUE(SUBSTITUTE(実質収支比率等に係る経年分析!G$49,"▲","-"))),ROUND(VALUE(SUBSTITUTE(実質収支比率等に係る経年分析!G$49,"▲","-")),2),NA())</f>
        <v>
-4.5999999999999996</v>
      </c>
      <c r="D21" s="171">
        <f>
IF(ISNUMBER(VALUE(SUBSTITUTE(実質収支比率等に係る経年分析!H$49,"▲","-"))),ROUND(VALUE(SUBSTITUTE(実質収支比率等に係る経年分析!H$49,"▲","-")),2),NA())</f>
        <v>
5.08</v>
      </c>
      <c r="E21" s="171">
        <f>
IF(ISNUMBER(VALUE(SUBSTITUTE(実質収支比率等に係る経年分析!I$49,"▲","-"))),ROUND(VALUE(SUBSTITUTE(実質収支比率等に係る経年分析!I$49,"▲","-")),2),NA())</f>
        <v>
-2.57</v>
      </c>
      <c r="F21" s="171">
        <f>
IF(ISNUMBER(VALUE(SUBSTITUTE(実質収支比率等に係る経年分析!J$49,"▲","-"))),ROUND(VALUE(SUBSTITUTE(実質収支比率等に係る経年分析!J$49,"▲","-")),2),NA())</f>
        <v>
5.0599999999999996</v>
      </c>
    </row>
    <row r="24" spans="1:11" x14ac:dyDescent="0.15">
      <c r="A24" s="141" t="s">
        <v>
57</v>
      </c>
    </row>
    <row r="25" spans="1:11" x14ac:dyDescent="0.15">
      <c r="A25" s="172"/>
      <c r="B25" s="172" t="str">
        <f>
連結実質赤字比率に係る赤字・黒字の構成分析!F$33</f>
        <v>
H29</v>
      </c>
      <c r="C25" s="172"/>
      <c r="D25" s="172" t="str">
        <f>
連結実質赤字比率に係る赤字・黒字の構成分析!G$33</f>
        <v>
H30</v>
      </c>
      <c r="E25" s="172"/>
      <c r="F25" s="172" t="str">
        <f>
連結実質赤字比率に係る赤字・黒字の構成分析!H$33</f>
        <v>
R01</v>
      </c>
      <c r="G25" s="172"/>
      <c r="H25" s="172" t="str">
        <f>
連結実質赤字比率に係る赤字・黒字の構成分析!I$33</f>
        <v>
R02</v>
      </c>
      <c r="I25" s="172"/>
      <c r="J25" s="172" t="str">
        <f>
連結実質赤字比率に係る赤字・黒字の構成分析!J$33</f>
        <v>
R03</v>
      </c>
      <c r="K25" s="172"/>
    </row>
    <row r="26" spans="1:11" x14ac:dyDescent="0.15">
      <c r="A26" s="172"/>
      <c r="B26" s="172" t="s">
        <v>
58</v>
      </c>
      <c r="C26" s="172" t="s">
        <v>
59</v>
      </c>
      <c r="D26" s="172" t="s">
        <v>
58</v>
      </c>
      <c r="E26" s="172" t="s">
        <v>
59</v>
      </c>
      <c r="F26" s="172" t="s">
        <v>
58</v>
      </c>
      <c r="G26" s="172" t="s">
        <v>
59</v>
      </c>
      <c r="H26" s="172" t="s">
        <v>
58</v>
      </c>
      <c r="I26" s="172" t="s">
        <v>
59</v>
      </c>
      <c r="J26" s="172" t="s">
        <v>
58</v>
      </c>
      <c r="K26" s="172" t="s">
        <v>
59</v>
      </c>
    </row>
    <row r="27" spans="1:11" x14ac:dyDescent="0.15">
      <c r="A27" s="172" t="str">
        <f>
IF(連結実質赤字比率に係る赤字・黒字の構成分析!C$43="",NA(),連結実質赤字比率に係る赤字・黒字の構成分析!C$43)</f>
        <v>
その他会計（黒字）</v>
      </c>
      <c r="B27" s="172" t="e">
        <f>
IF(ROUND(VALUE(SUBSTITUTE(連結実質赤字比率に係る赤字・黒字の構成分析!F$43,"▲", "-")), 2) &lt; 0, ABS(ROUND(VALUE(SUBSTITUTE(連結実質赤字比率に係る赤字・黒字の構成分析!F$43,"▲", "-")), 2)), NA())</f>
        <v>
#VALUE!</v>
      </c>
      <c r="C27" s="172" t="e">
        <f>
IF(ROUND(VALUE(SUBSTITUTE(連結実質赤字比率に係る赤字・黒字の構成分析!F$43,"▲", "-")), 2) &gt;= 0, ABS(ROUND(VALUE(SUBSTITUTE(連結実質赤字比率に係る赤字・黒字の構成分析!F$43,"▲", "-")), 2)), NA())</f>
        <v>
#VALUE!</v>
      </c>
      <c r="D27" s="172" t="e">
        <f>
IF(ROUND(VALUE(SUBSTITUTE(連結実質赤字比率に係る赤字・黒字の構成分析!G$43,"▲", "-")), 2) &lt; 0, ABS(ROUND(VALUE(SUBSTITUTE(連結実質赤字比率に係る赤字・黒字の構成分析!G$43,"▲", "-")), 2)), NA())</f>
        <v>
#VALUE!</v>
      </c>
      <c r="E27" s="172" t="e">
        <f>
IF(ROUND(VALUE(SUBSTITUTE(連結実質赤字比率に係る赤字・黒字の構成分析!G$43,"▲", "-")), 2) &gt;= 0, ABS(ROUND(VALUE(SUBSTITUTE(連結実質赤字比率に係る赤字・黒字の構成分析!G$43,"▲", "-")), 2)), NA())</f>
        <v>
#VALUE!</v>
      </c>
      <c r="F27" s="172" t="e">
        <f>
IF(ROUND(VALUE(SUBSTITUTE(連結実質赤字比率に係る赤字・黒字の構成分析!H$43,"▲", "-")), 2) &lt; 0, ABS(ROUND(VALUE(SUBSTITUTE(連結実質赤字比率に係る赤字・黒字の構成分析!H$43,"▲", "-")), 2)), NA())</f>
        <v>
#VALUE!</v>
      </c>
      <c r="G27" s="172" t="e">
        <f>
IF(ROUND(VALUE(SUBSTITUTE(連結実質赤字比率に係る赤字・黒字の構成分析!H$43,"▲", "-")), 2) &gt;= 0, ABS(ROUND(VALUE(SUBSTITUTE(連結実質赤字比率に係る赤字・黒字の構成分析!H$43,"▲", "-")), 2)), NA())</f>
        <v>
#VALUE!</v>
      </c>
      <c r="H27" s="172" t="e">
        <f>
IF(ROUND(VALUE(SUBSTITUTE(連結実質赤字比率に係る赤字・黒字の構成分析!I$43,"▲", "-")), 2) &lt; 0, ABS(ROUND(VALUE(SUBSTITUTE(連結実質赤字比率に係る赤字・黒字の構成分析!I$43,"▲", "-")), 2)), NA())</f>
        <v>
#VALUE!</v>
      </c>
      <c r="I27" s="172" t="e">
        <f>
IF(ROUND(VALUE(SUBSTITUTE(連結実質赤字比率に係る赤字・黒字の構成分析!I$43,"▲", "-")), 2) &gt;= 0, ABS(ROUND(VALUE(SUBSTITUTE(連結実質赤字比率に係る赤字・黒字の構成分析!I$43,"▲", "-")), 2)), NA())</f>
        <v>
#VALUE!</v>
      </c>
      <c r="J27" s="172" t="e">
        <f>
IF(ROUND(VALUE(SUBSTITUTE(連結実質赤字比率に係る赤字・黒字の構成分析!J$43,"▲", "-")), 2) &lt; 0, ABS(ROUND(VALUE(SUBSTITUTE(連結実質赤字比率に係る赤字・黒字の構成分析!J$43,"▲", "-")), 2)), NA())</f>
        <v>
#VALUE!</v>
      </c>
      <c r="K27" s="172" t="e">
        <f>
IF(ROUND(VALUE(SUBSTITUTE(連結実質赤字比率に係る赤字・黒字の構成分析!J$43,"▲", "-")), 2) &gt;= 0, ABS(ROUND(VALUE(SUBSTITUTE(連結実質赤字比率に係る赤字・黒字の構成分析!J$43,"▲", "-")), 2)), NA())</f>
        <v>
#VALUE!</v>
      </c>
    </row>
    <row r="28" spans="1:11" x14ac:dyDescent="0.15">
      <c r="A28" s="172" t="str">
        <f>
IF(連結実質赤字比率に係る赤字・黒字の構成分析!C$42="",NA(),連結実質赤字比率に係る赤字・黒字の構成分析!C$42)</f>
        <v>
その他会計（赤字）</v>
      </c>
      <c r="B28" s="172" t="e">
        <f>
IF(ROUND(VALUE(SUBSTITUTE(連結実質赤字比率に係る赤字・黒字の構成分析!F$42,"▲", "-")), 2) &lt; 0, ABS(ROUND(VALUE(SUBSTITUTE(連結実質赤字比率に係る赤字・黒字の構成分析!F$42,"▲", "-")), 2)), NA())</f>
        <v>
#VALUE!</v>
      </c>
      <c r="C28" s="172" t="e">
        <f>
IF(ROUND(VALUE(SUBSTITUTE(連結実質赤字比率に係る赤字・黒字の構成分析!F$42,"▲", "-")), 2) &gt;= 0, ABS(ROUND(VALUE(SUBSTITUTE(連結実質赤字比率に係る赤字・黒字の構成分析!F$42,"▲", "-")), 2)), NA())</f>
        <v>
#VALUE!</v>
      </c>
      <c r="D28" s="172" t="e">
        <f>
IF(ROUND(VALUE(SUBSTITUTE(連結実質赤字比率に係る赤字・黒字の構成分析!G$42,"▲", "-")), 2) &lt; 0, ABS(ROUND(VALUE(SUBSTITUTE(連結実質赤字比率に係る赤字・黒字の構成分析!G$42,"▲", "-")), 2)), NA())</f>
        <v>
#VALUE!</v>
      </c>
      <c r="E28" s="172" t="e">
        <f>
IF(ROUND(VALUE(SUBSTITUTE(連結実質赤字比率に係る赤字・黒字の構成分析!G$42,"▲", "-")), 2) &gt;= 0, ABS(ROUND(VALUE(SUBSTITUTE(連結実質赤字比率に係る赤字・黒字の構成分析!G$42,"▲", "-")), 2)), NA())</f>
        <v>
#VALUE!</v>
      </c>
      <c r="F28" s="172" t="e">
        <f>
IF(ROUND(VALUE(SUBSTITUTE(連結実質赤字比率に係る赤字・黒字の構成分析!H$42,"▲", "-")), 2) &lt; 0, ABS(ROUND(VALUE(SUBSTITUTE(連結実質赤字比率に係る赤字・黒字の構成分析!H$42,"▲", "-")), 2)), NA())</f>
        <v>
#VALUE!</v>
      </c>
      <c r="G28" s="172" t="e">
        <f>
IF(ROUND(VALUE(SUBSTITUTE(連結実質赤字比率に係る赤字・黒字の構成分析!H$42,"▲", "-")), 2) &gt;= 0, ABS(ROUND(VALUE(SUBSTITUTE(連結実質赤字比率に係る赤字・黒字の構成分析!H$42,"▲", "-")), 2)), NA())</f>
        <v>
#VALUE!</v>
      </c>
      <c r="H28" s="172" t="e">
        <f>
IF(ROUND(VALUE(SUBSTITUTE(連結実質赤字比率に係る赤字・黒字の構成分析!I$42,"▲", "-")), 2) &lt; 0, ABS(ROUND(VALUE(SUBSTITUTE(連結実質赤字比率に係る赤字・黒字の構成分析!I$42,"▲", "-")), 2)), NA())</f>
        <v>
#VALUE!</v>
      </c>
      <c r="I28" s="172" t="e">
        <f>
IF(ROUND(VALUE(SUBSTITUTE(連結実質赤字比率に係る赤字・黒字の構成分析!I$42,"▲", "-")), 2) &gt;= 0, ABS(ROUND(VALUE(SUBSTITUTE(連結実質赤字比率に係る赤字・黒字の構成分析!I$42,"▲", "-")), 2)), NA())</f>
        <v>
#VALUE!</v>
      </c>
      <c r="J28" s="172" t="e">
        <f>
IF(ROUND(VALUE(SUBSTITUTE(連結実質赤字比率に係る赤字・黒字の構成分析!J$42,"▲", "-")), 2) &lt; 0, ABS(ROUND(VALUE(SUBSTITUTE(連結実質赤字比率に係る赤字・黒字の構成分析!J$42,"▲", "-")), 2)), NA())</f>
        <v>
#VALUE!</v>
      </c>
      <c r="K28" s="172" t="e">
        <f>
IF(ROUND(VALUE(SUBSTITUTE(連結実質赤字比率に係る赤字・黒字の構成分析!J$42,"▲", "-")), 2) &gt;= 0, ABS(ROUND(VALUE(SUBSTITUTE(連結実質赤字比率に係る赤字・黒字の構成分析!J$42,"▲", "-")), 2)), NA())</f>
        <v>
#VALUE!</v>
      </c>
    </row>
    <row r="29" spans="1:11" x14ac:dyDescent="0.15">
      <c r="A29" s="172" t="e">
        <f>
IF(連結実質赤字比率に係る赤字・黒字の構成分析!C$41="",NA(),連結実質赤字比率に係る赤字・黒字の構成分析!C$41)</f>
        <v>
#N/A</v>
      </c>
      <c r="B29" s="172" t="e">
        <f>
IF(ROUND(VALUE(SUBSTITUTE(連結実質赤字比率に係る赤字・黒字の構成分析!F$41,"▲", "-")), 2) &lt; 0, ABS(ROUND(VALUE(SUBSTITUTE(連結実質赤字比率に係る赤字・黒字の構成分析!F$41,"▲", "-")), 2)), NA())</f>
        <v>
#VALUE!</v>
      </c>
      <c r="C29" s="172" t="e">
        <f>
IF(ROUND(VALUE(SUBSTITUTE(連結実質赤字比率に係る赤字・黒字の構成分析!F$41,"▲", "-")), 2) &gt;= 0, ABS(ROUND(VALUE(SUBSTITUTE(連結実質赤字比率に係る赤字・黒字の構成分析!F$41,"▲", "-")), 2)), NA())</f>
        <v>
#VALUE!</v>
      </c>
      <c r="D29" s="172" t="e">
        <f>
IF(ROUND(VALUE(SUBSTITUTE(連結実質赤字比率に係る赤字・黒字の構成分析!G$41,"▲", "-")), 2) &lt; 0, ABS(ROUND(VALUE(SUBSTITUTE(連結実質赤字比率に係る赤字・黒字の構成分析!G$41,"▲", "-")), 2)), NA())</f>
        <v>
#VALUE!</v>
      </c>
      <c r="E29" s="172" t="e">
        <f>
IF(ROUND(VALUE(SUBSTITUTE(連結実質赤字比率に係る赤字・黒字の構成分析!G$41,"▲", "-")), 2) &gt;= 0, ABS(ROUND(VALUE(SUBSTITUTE(連結実質赤字比率に係る赤字・黒字の構成分析!G$41,"▲", "-")), 2)), NA())</f>
        <v>
#VALUE!</v>
      </c>
      <c r="F29" s="172" t="e">
        <f>
IF(ROUND(VALUE(SUBSTITUTE(連結実質赤字比率に係る赤字・黒字の構成分析!H$41,"▲", "-")), 2) &lt; 0, ABS(ROUND(VALUE(SUBSTITUTE(連結実質赤字比率に係る赤字・黒字の構成分析!H$41,"▲", "-")), 2)), NA())</f>
        <v>
#VALUE!</v>
      </c>
      <c r="G29" s="172" t="e">
        <f>
IF(ROUND(VALUE(SUBSTITUTE(連結実質赤字比率に係る赤字・黒字の構成分析!H$41,"▲", "-")), 2) &gt;= 0, ABS(ROUND(VALUE(SUBSTITUTE(連結実質赤字比率に係る赤字・黒字の構成分析!H$41,"▲", "-")), 2)), NA())</f>
        <v>
#VALUE!</v>
      </c>
      <c r="H29" s="172" t="e">
        <f>
IF(ROUND(VALUE(SUBSTITUTE(連結実質赤字比率に係る赤字・黒字の構成分析!I$41,"▲", "-")), 2) &lt; 0, ABS(ROUND(VALUE(SUBSTITUTE(連結実質赤字比率に係る赤字・黒字の構成分析!I$41,"▲", "-")), 2)), NA())</f>
        <v>
#VALUE!</v>
      </c>
      <c r="I29" s="172" t="e">
        <f>
IF(ROUND(VALUE(SUBSTITUTE(連結実質赤字比率に係る赤字・黒字の構成分析!I$41,"▲", "-")), 2) &gt;= 0, ABS(ROUND(VALUE(SUBSTITUTE(連結実質赤字比率に係る赤字・黒字の構成分析!I$41,"▲", "-")), 2)), NA())</f>
        <v>
#VALUE!</v>
      </c>
      <c r="J29" s="172" t="e">
        <f>
IF(ROUND(VALUE(SUBSTITUTE(連結実質赤字比率に係る赤字・黒字の構成分析!J$41,"▲", "-")), 2) &lt; 0, ABS(ROUND(VALUE(SUBSTITUTE(連結実質赤字比率に係る赤字・黒字の構成分析!J$41,"▲", "-")), 2)), NA())</f>
        <v>
#VALUE!</v>
      </c>
      <c r="K29" s="172" t="e">
        <f>
IF(ROUND(VALUE(SUBSTITUTE(連結実質赤字比率に係る赤字・黒字の構成分析!J$41,"▲", "-")), 2) &gt;= 0, ABS(ROUND(VALUE(SUBSTITUTE(連結実質赤字比率に係る赤字・黒字の構成分析!J$41,"▲", "-")), 2)), NA())</f>
        <v>
#VALUE!</v>
      </c>
    </row>
    <row r="30" spans="1:11" x14ac:dyDescent="0.15">
      <c r="A30" s="172" t="str">
        <f>
IF(連結実質赤字比率に係る赤字・黒字の構成分析!C$40="",NA(),連結実質赤字比率に係る赤字・黒字の構成分析!C$40)</f>
        <v>
介護サービス事業特別会計</v>
      </c>
      <c r="B30" s="172" t="e">
        <f>
IF(ROUND(VALUE(SUBSTITUTE(連結実質赤字比率に係る赤字・黒字の構成分析!F$40,"▲", "-")), 2) &lt; 0, ABS(ROUND(VALUE(SUBSTITUTE(連結実質赤字比率に係る赤字・黒字の構成分析!F$40,"▲", "-")), 2)), NA())</f>
        <v>
#N/A</v>
      </c>
      <c r="C30" s="172">
        <f>
IF(ROUND(VALUE(SUBSTITUTE(連結実質赤字比率に係る赤字・黒字の構成分析!F$40,"▲", "-")), 2) &gt;= 0, ABS(ROUND(VALUE(SUBSTITUTE(連結実質赤字比率に係る赤字・黒字の構成分析!F$40,"▲", "-")), 2)), NA())</f>
        <v>
0.02</v>
      </c>
      <c r="D30" s="172" t="e">
        <f>
IF(ROUND(VALUE(SUBSTITUTE(連結実質赤字比率に係る赤字・黒字の構成分析!G$40,"▲", "-")), 2) &lt; 0, ABS(ROUND(VALUE(SUBSTITUTE(連結実質赤字比率に係る赤字・黒字の構成分析!G$40,"▲", "-")), 2)), NA())</f>
        <v>
#N/A</v>
      </c>
      <c r="E30" s="172">
        <f>
IF(ROUND(VALUE(SUBSTITUTE(連結実質赤字比率に係る赤字・黒字の構成分析!G$40,"▲", "-")), 2) &gt;= 0, ABS(ROUND(VALUE(SUBSTITUTE(連結実質赤字比率に係る赤字・黒字の構成分析!G$40,"▲", "-")), 2)), NA())</f>
        <v>
0</v>
      </c>
      <c r="F30" s="172" t="e">
        <f>
IF(ROUND(VALUE(SUBSTITUTE(連結実質赤字比率に係る赤字・黒字の構成分析!H$40,"▲", "-")), 2) &lt; 0, ABS(ROUND(VALUE(SUBSTITUTE(連結実質赤字比率に係る赤字・黒字の構成分析!H$40,"▲", "-")), 2)), NA())</f>
        <v>
#N/A</v>
      </c>
      <c r="G30" s="172">
        <f>
IF(ROUND(VALUE(SUBSTITUTE(連結実質赤字比率に係る赤字・黒字の構成分析!H$40,"▲", "-")), 2) &gt;= 0, ABS(ROUND(VALUE(SUBSTITUTE(連結実質赤字比率に係る赤字・黒字の構成分析!H$40,"▲", "-")), 2)), NA())</f>
        <v>
0.03</v>
      </c>
      <c r="H30" s="172" t="e">
        <f>
IF(ROUND(VALUE(SUBSTITUTE(連結実質赤字比率に係る赤字・黒字の構成分析!I$40,"▲", "-")), 2) &lt; 0, ABS(ROUND(VALUE(SUBSTITUTE(連結実質赤字比率に係る赤字・黒字の構成分析!I$40,"▲", "-")), 2)), NA())</f>
        <v>
#N/A</v>
      </c>
      <c r="I30" s="172">
        <f>
IF(ROUND(VALUE(SUBSTITUTE(連結実質赤字比率に係る赤字・黒字の構成分析!I$40,"▲", "-")), 2) &gt;= 0, ABS(ROUND(VALUE(SUBSTITUTE(連結実質赤字比率に係る赤字・黒字の構成分析!I$40,"▲", "-")), 2)), NA())</f>
        <v>
0.03</v>
      </c>
      <c r="J30" s="172" t="e">
        <f>
IF(ROUND(VALUE(SUBSTITUTE(連結実質赤字比率に係る赤字・黒字の構成分析!J$40,"▲", "-")), 2) &lt; 0, ABS(ROUND(VALUE(SUBSTITUTE(連結実質赤字比率に係る赤字・黒字の構成分析!J$40,"▲", "-")), 2)), NA())</f>
        <v>
#N/A</v>
      </c>
      <c r="K30" s="172">
        <f>
IF(ROUND(VALUE(SUBSTITUTE(連結実質赤字比率に係る赤字・黒字の構成分析!J$40,"▲", "-")), 2) &gt;= 0, ABS(ROUND(VALUE(SUBSTITUTE(連結実質赤字比率に係る赤字・黒字の構成分析!J$40,"▲", "-")), 2)), NA())</f>
        <v>
0</v>
      </c>
    </row>
    <row r="31" spans="1:11" x14ac:dyDescent="0.15">
      <c r="A31" s="172" t="str">
        <f>
IF(連結実質赤字比率に係る赤字・黒字の構成分析!C$39="",NA(),連結実質赤字比率に係る赤字・黒字の構成分析!C$39)</f>
        <v>
後期高齢者医療特別会計</v>
      </c>
      <c r="B31" s="172" t="e">
        <f>
IF(ROUND(VALUE(SUBSTITUTE(連結実質赤字比率に係る赤字・黒字の構成分析!F$39,"▲", "-")), 2) &lt; 0, ABS(ROUND(VALUE(SUBSTITUTE(連結実質赤字比率に係る赤字・黒字の構成分析!F$39,"▲", "-")), 2)), NA())</f>
        <v>
#N/A</v>
      </c>
      <c r="C31" s="172">
        <f>
IF(ROUND(VALUE(SUBSTITUTE(連結実質赤字比率に係る赤字・黒字の構成分析!F$39,"▲", "-")), 2) &gt;= 0, ABS(ROUND(VALUE(SUBSTITUTE(連結実質赤字比率に係る赤字・黒字の構成分析!F$39,"▲", "-")), 2)), NA())</f>
        <v>
0.12</v>
      </c>
      <c r="D31" s="172" t="e">
        <f>
IF(ROUND(VALUE(SUBSTITUTE(連結実質赤字比率に係る赤字・黒字の構成分析!G$39,"▲", "-")), 2) &lt; 0, ABS(ROUND(VALUE(SUBSTITUTE(連結実質赤字比率に係る赤字・黒字の構成分析!G$39,"▲", "-")), 2)), NA())</f>
        <v>
#N/A</v>
      </c>
      <c r="E31" s="172">
        <f>
IF(ROUND(VALUE(SUBSTITUTE(連結実質赤字比率に係る赤字・黒字の構成分析!G$39,"▲", "-")), 2) &gt;= 0, ABS(ROUND(VALUE(SUBSTITUTE(連結実質赤字比率に係る赤字・黒字の構成分析!G$39,"▲", "-")), 2)), NA())</f>
        <v>
0.16</v>
      </c>
      <c r="F31" s="172" t="e">
        <f>
IF(ROUND(VALUE(SUBSTITUTE(連結実質赤字比率に係る赤字・黒字の構成分析!H$39,"▲", "-")), 2) &lt; 0, ABS(ROUND(VALUE(SUBSTITUTE(連結実質赤字比率に係る赤字・黒字の構成分析!H$39,"▲", "-")), 2)), NA())</f>
        <v>
#N/A</v>
      </c>
      <c r="G31" s="172">
        <f>
IF(ROUND(VALUE(SUBSTITUTE(連結実質赤字比率に係る赤字・黒字の構成分析!H$39,"▲", "-")), 2) &gt;= 0, ABS(ROUND(VALUE(SUBSTITUTE(連結実質赤字比率に係る赤字・黒字の構成分析!H$39,"▲", "-")), 2)), NA())</f>
        <v>
0.19</v>
      </c>
      <c r="H31" s="172" t="e">
        <f>
IF(ROUND(VALUE(SUBSTITUTE(連結実質赤字比率に係る赤字・黒字の構成分析!I$39,"▲", "-")), 2) &lt; 0, ABS(ROUND(VALUE(SUBSTITUTE(連結実質赤字比率に係る赤字・黒字の構成分析!I$39,"▲", "-")), 2)), NA())</f>
        <v>
#N/A</v>
      </c>
      <c r="I31" s="172">
        <f>
IF(ROUND(VALUE(SUBSTITUTE(連結実質赤字比率に係る赤字・黒字の構成分析!I$39,"▲", "-")), 2) &gt;= 0, ABS(ROUND(VALUE(SUBSTITUTE(連結実質赤字比率に係る赤字・黒字の構成分析!I$39,"▲", "-")), 2)), NA())</f>
        <v>
0.22</v>
      </c>
      <c r="J31" s="172" t="e">
        <f>
IF(ROUND(VALUE(SUBSTITUTE(連結実質赤字比率に係る赤字・黒字の構成分析!J$39,"▲", "-")), 2) &lt; 0, ABS(ROUND(VALUE(SUBSTITUTE(連結実質赤字比率に係る赤字・黒字の構成分析!J$39,"▲", "-")), 2)), NA())</f>
        <v>
#N/A</v>
      </c>
      <c r="K31" s="172">
        <f>
IF(ROUND(VALUE(SUBSTITUTE(連結実質赤字比率に係る赤字・黒字の構成分析!J$39,"▲", "-")), 2) &gt;= 0, ABS(ROUND(VALUE(SUBSTITUTE(連結実質赤字比率に係る赤字・黒字の構成分析!J$39,"▲", "-")), 2)), NA())</f>
        <v>
0.25</v>
      </c>
    </row>
    <row r="32" spans="1:11" x14ac:dyDescent="0.15">
      <c r="A32" s="172" t="str">
        <f>
IF(連結実質赤字比率に係る赤字・黒字の構成分析!C$38="",NA(),連結実質赤字比率に係る赤字・黒字の構成分析!C$38)</f>
        <v>
下水道事業特別会計</v>
      </c>
      <c r="B32" s="172" t="e">
        <f>
IF(ROUND(VALUE(SUBSTITUTE(連結実質赤字比率に係る赤字・黒字の構成分析!F$38,"▲", "-")), 2) &lt; 0, ABS(ROUND(VALUE(SUBSTITUTE(連結実質赤字比率に係る赤字・黒字の構成分析!F$38,"▲", "-")), 2)), NA())</f>
        <v>
#N/A</v>
      </c>
      <c r="C32" s="172">
        <f>
IF(ROUND(VALUE(SUBSTITUTE(連結実質赤字比率に係る赤字・黒字の構成分析!F$38,"▲", "-")), 2) &gt;= 0, ABS(ROUND(VALUE(SUBSTITUTE(連結実質赤字比率に係る赤字・黒字の構成分析!F$38,"▲", "-")), 2)), NA())</f>
        <v>
0.43</v>
      </c>
      <c r="D32" s="172" t="e">
        <f>
IF(ROUND(VALUE(SUBSTITUTE(連結実質赤字比率に係る赤字・黒字の構成分析!G$38,"▲", "-")), 2) &lt; 0, ABS(ROUND(VALUE(SUBSTITUTE(連結実質赤字比率に係る赤字・黒字の構成分析!G$38,"▲", "-")), 2)), NA())</f>
        <v>
#N/A</v>
      </c>
      <c r="E32" s="172">
        <f>
IF(ROUND(VALUE(SUBSTITUTE(連結実質赤字比率に係る赤字・黒字の構成分析!G$38,"▲", "-")), 2) &gt;= 0, ABS(ROUND(VALUE(SUBSTITUTE(連結実質赤字比率に係る赤字・黒字の構成分析!G$38,"▲", "-")), 2)), NA())</f>
        <v>
0.78</v>
      </c>
      <c r="F32" s="172" t="e">
        <f>
IF(ROUND(VALUE(SUBSTITUTE(連結実質赤字比率に係る赤字・黒字の構成分析!H$38,"▲", "-")), 2) &lt; 0, ABS(ROUND(VALUE(SUBSTITUTE(連結実質赤字比率に係る赤字・黒字の構成分析!H$38,"▲", "-")), 2)), NA())</f>
        <v>
#N/A</v>
      </c>
      <c r="G32" s="172">
        <f>
IF(ROUND(VALUE(SUBSTITUTE(連結実質赤字比率に係る赤字・黒字の構成分析!H$38,"▲", "-")), 2) &gt;= 0, ABS(ROUND(VALUE(SUBSTITUTE(連結実質赤字比率に係る赤字・黒字の構成分析!H$38,"▲", "-")), 2)), NA())</f>
        <v>
1.32</v>
      </c>
      <c r="H32" s="172" t="e">
        <f>
IF(ROUND(VALUE(SUBSTITUTE(連結実質赤字比率に係る赤字・黒字の構成分析!I$38,"▲", "-")), 2) &lt; 0, ABS(ROUND(VALUE(SUBSTITUTE(連結実質赤字比率に係る赤字・黒字の構成分析!I$38,"▲", "-")), 2)), NA())</f>
        <v>
#N/A</v>
      </c>
      <c r="I32" s="172">
        <f>
IF(ROUND(VALUE(SUBSTITUTE(連結実質赤字比率に係る赤字・黒字の構成分析!I$38,"▲", "-")), 2) &gt;= 0, ABS(ROUND(VALUE(SUBSTITUTE(連結実質赤字比率に係る赤字・黒字の構成分析!I$38,"▲", "-")), 2)), NA())</f>
        <v>
1.54</v>
      </c>
      <c r="J32" s="172" t="e">
        <f>
IF(ROUND(VALUE(SUBSTITUTE(連結実質赤字比率に係る赤字・黒字の構成分析!J$38,"▲", "-")), 2) &lt; 0, ABS(ROUND(VALUE(SUBSTITUTE(連結実質赤字比率に係る赤字・黒字の構成分析!J$38,"▲", "-")), 2)), NA())</f>
        <v>
#N/A</v>
      </c>
      <c r="K32" s="172">
        <f>
IF(ROUND(VALUE(SUBSTITUTE(連結実質赤字比率に係る赤字・黒字の構成分析!J$38,"▲", "-")), 2) &gt;= 0, ABS(ROUND(VALUE(SUBSTITUTE(連結実質赤字比率に係る赤字・黒字の構成分析!J$38,"▲", "-")), 2)), NA())</f>
        <v>
1.44</v>
      </c>
    </row>
    <row r="33" spans="1:16" x14ac:dyDescent="0.15">
      <c r="A33" s="172" t="str">
        <f>
IF(連結実質赤字比率に係る赤字・黒字の構成分析!C$37="",NA(),連結実質赤字比率に係る赤字・黒字の構成分析!C$37)</f>
        <v>
介護保険特別会計</v>
      </c>
      <c r="B33" s="172" t="e">
        <f>
IF(ROUND(VALUE(SUBSTITUTE(連結実質赤字比率に係る赤字・黒字の構成分析!F$37,"▲", "-")), 2) &lt; 0, ABS(ROUND(VALUE(SUBSTITUTE(連結実質赤字比率に係る赤字・黒字の構成分析!F$37,"▲", "-")), 2)), NA())</f>
        <v>
#N/A</v>
      </c>
      <c r="C33" s="172">
        <f>
IF(ROUND(VALUE(SUBSTITUTE(連結実質赤字比率に係る赤字・黒字の構成分析!F$37,"▲", "-")), 2) &gt;= 0, ABS(ROUND(VALUE(SUBSTITUTE(連結実質赤字比率に係る赤字・黒字の構成分析!F$37,"▲", "-")), 2)), NA())</f>
        <v>
3.69</v>
      </c>
      <c r="D33" s="172" t="e">
        <f>
IF(ROUND(VALUE(SUBSTITUTE(連結実質赤字比率に係る赤字・黒字の構成分析!G$37,"▲", "-")), 2) &lt; 0, ABS(ROUND(VALUE(SUBSTITUTE(連結実質赤字比率に係る赤字・黒字の構成分析!G$37,"▲", "-")), 2)), NA())</f>
        <v>
#N/A</v>
      </c>
      <c r="E33" s="172">
        <f>
IF(ROUND(VALUE(SUBSTITUTE(連結実質赤字比率に係る赤字・黒字の構成分析!G$37,"▲", "-")), 2) &gt;= 0, ABS(ROUND(VALUE(SUBSTITUTE(連結実質赤字比率に係る赤字・黒字の構成分析!G$37,"▲", "-")), 2)), NA())</f>
        <v>
2.4300000000000002</v>
      </c>
      <c r="F33" s="172" t="e">
        <f>
IF(ROUND(VALUE(SUBSTITUTE(連結実質赤字比率に係る赤字・黒字の構成分析!H$37,"▲", "-")), 2) &lt; 0, ABS(ROUND(VALUE(SUBSTITUTE(連結実質赤字比率に係る赤字・黒字の構成分析!H$37,"▲", "-")), 2)), NA())</f>
        <v>
#N/A</v>
      </c>
      <c r="G33" s="172">
        <f>
IF(ROUND(VALUE(SUBSTITUTE(連結実質赤字比率に係る赤字・黒字の構成分析!H$37,"▲", "-")), 2) &gt;= 0, ABS(ROUND(VALUE(SUBSTITUTE(連結実質赤字比率に係る赤字・黒字の構成分析!H$37,"▲", "-")), 2)), NA())</f>
        <v>
2.95</v>
      </c>
      <c r="H33" s="172" t="e">
        <f>
IF(ROUND(VALUE(SUBSTITUTE(連結実質赤字比率に係る赤字・黒字の構成分析!I$37,"▲", "-")), 2) &lt; 0, ABS(ROUND(VALUE(SUBSTITUTE(連結実質赤字比率に係る赤字・黒字の構成分析!I$37,"▲", "-")), 2)), NA())</f>
        <v>
#N/A</v>
      </c>
      <c r="I33" s="172">
        <f>
IF(ROUND(VALUE(SUBSTITUTE(連結実質赤字比率に係る赤字・黒字の構成分析!I$37,"▲", "-")), 2) &gt;= 0, ABS(ROUND(VALUE(SUBSTITUTE(連結実質赤字比率に係る赤字・黒字の構成分析!I$37,"▲", "-")), 2)), NA())</f>
        <v>
2.8</v>
      </c>
      <c r="J33" s="172" t="e">
        <f>
IF(ROUND(VALUE(SUBSTITUTE(連結実質赤字比率に係る赤字・黒字の構成分析!J$37,"▲", "-")), 2) &lt; 0, ABS(ROUND(VALUE(SUBSTITUTE(連結実質赤字比率に係る赤字・黒字の構成分析!J$37,"▲", "-")), 2)), NA())</f>
        <v>
#N/A</v>
      </c>
      <c r="K33" s="172">
        <f>
IF(ROUND(VALUE(SUBSTITUTE(連結実質赤字比率に係る赤字・黒字の構成分析!J$37,"▲", "-")), 2) &gt;= 0, ABS(ROUND(VALUE(SUBSTITUTE(連結実質赤字比率に係る赤字・黒字の構成分析!J$37,"▲", "-")), 2)), NA())</f>
        <v>
1.48</v>
      </c>
    </row>
    <row r="34" spans="1:16" x14ac:dyDescent="0.15">
      <c r="A34" s="172" t="str">
        <f>
IF(連結実質赤字比率に係る赤字・黒字の構成分析!C$36="",NA(),連結実質赤字比率に係る赤字・黒字の構成分析!C$36)</f>
        <v>
国民健康保険特別会計</v>
      </c>
      <c r="B34" s="172" t="e">
        <f>
IF(ROUND(VALUE(SUBSTITUTE(連結実質赤字比率に係る赤字・黒字の構成分析!F$36,"▲", "-")), 2) &lt; 0, ABS(ROUND(VALUE(SUBSTITUTE(連結実質赤字比率に係る赤字・黒字の構成分析!F$36,"▲", "-")), 2)), NA())</f>
        <v>
#N/A</v>
      </c>
      <c r="C34" s="172">
        <f>
IF(ROUND(VALUE(SUBSTITUTE(連結実質赤字比率に係る赤字・黒字の構成分析!F$36,"▲", "-")), 2) &gt;= 0, ABS(ROUND(VALUE(SUBSTITUTE(連結実質赤字比率に係る赤字・黒字の構成分析!F$36,"▲", "-")), 2)), NA())</f>
        <v>
4.1900000000000004</v>
      </c>
      <c r="D34" s="172" t="e">
        <f>
IF(ROUND(VALUE(SUBSTITUTE(連結実質赤字比率に係る赤字・黒字の構成分析!G$36,"▲", "-")), 2) &lt; 0, ABS(ROUND(VALUE(SUBSTITUTE(連結実質赤字比率に係る赤字・黒字の構成分析!G$36,"▲", "-")), 2)), NA())</f>
        <v>
#N/A</v>
      </c>
      <c r="E34" s="172">
        <f>
IF(ROUND(VALUE(SUBSTITUTE(連結実質赤字比率に係る赤字・黒字の構成分析!G$36,"▲", "-")), 2) &gt;= 0, ABS(ROUND(VALUE(SUBSTITUTE(連結実質赤字比率に係る赤字・黒字の構成分析!G$36,"▲", "-")), 2)), NA())</f>
        <v>
4.57</v>
      </c>
      <c r="F34" s="172" t="e">
        <f>
IF(ROUND(VALUE(SUBSTITUTE(連結実質赤字比率に係る赤字・黒字の構成分析!H$36,"▲", "-")), 2) &lt; 0, ABS(ROUND(VALUE(SUBSTITUTE(連結実質赤字比率に係る赤字・黒字の構成分析!H$36,"▲", "-")), 2)), NA())</f>
        <v>
#N/A</v>
      </c>
      <c r="G34" s="172">
        <f>
IF(ROUND(VALUE(SUBSTITUTE(連結実質赤字比率に係る赤字・黒字の構成分析!H$36,"▲", "-")), 2) &gt;= 0, ABS(ROUND(VALUE(SUBSTITUTE(連結実質赤字比率に係る赤字・黒字の構成分析!H$36,"▲", "-")), 2)), NA())</f>
        <v>
6.33</v>
      </c>
      <c r="H34" s="172" t="e">
        <f>
IF(ROUND(VALUE(SUBSTITUTE(連結実質赤字比率に係る赤字・黒字の構成分析!I$36,"▲", "-")), 2) &lt; 0, ABS(ROUND(VALUE(SUBSTITUTE(連結実質赤字比率に係る赤字・黒字の構成分析!I$36,"▲", "-")), 2)), NA())</f>
        <v>
#N/A</v>
      </c>
      <c r="I34" s="172">
        <f>
IF(ROUND(VALUE(SUBSTITUTE(連結実質赤字比率に係る赤字・黒字の構成分析!I$36,"▲", "-")), 2) &gt;= 0, ABS(ROUND(VALUE(SUBSTITUTE(連結実質赤字比率に係る赤字・黒字の構成分析!I$36,"▲", "-")), 2)), NA())</f>
        <v>
7.34</v>
      </c>
      <c r="J34" s="172" t="e">
        <f>
IF(ROUND(VALUE(SUBSTITUTE(連結実質赤字比率に係る赤字・黒字の構成分析!J$36,"▲", "-")), 2) &lt; 0, ABS(ROUND(VALUE(SUBSTITUTE(連結実質赤字比率に係る赤字・黒字の構成分析!J$36,"▲", "-")), 2)), NA())</f>
        <v>
#N/A</v>
      </c>
      <c r="K34" s="172">
        <f>
IF(ROUND(VALUE(SUBSTITUTE(連結実質赤字比率に係る赤字・黒字の構成分析!J$36,"▲", "-")), 2) &gt;= 0, ABS(ROUND(VALUE(SUBSTITUTE(連結実質赤字比率に係る赤字・黒字の構成分析!J$36,"▲", "-")), 2)), NA())</f>
        <v>
2</v>
      </c>
    </row>
    <row r="35" spans="1:16" x14ac:dyDescent="0.15">
      <c r="A35" s="172" t="str">
        <f>
IF(連結実質赤字比率に係る赤字・黒字の構成分析!C$35="",NA(),連結実質赤字比率に係る赤字・黒字の構成分析!C$35)</f>
        <v>
水道事業会計</v>
      </c>
      <c r="B35" s="172" t="e">
        <f>
IF(ROUND(VALUE(SUBSTITUTE(連結実質赤字比率に係る赤字・黒字の構成分析!F$35,"▲", "-")), 2) &lt; 0, ABS(ROUND(VALUE(SUBSTITUTE(連結実質赤字比率に係る赤字・黒字の構成分析!F$35,"▲", "-")), 2)), NA())</f>
        <v>
#N/A</v>
      </c>
      <c r="C35" s="172">
        <f>
IF(ROUND(VALUE(SUBSTITUTE(連結実質赤字比率に係る赤字・黒字の構成分析!F$35,"▲", "-")), 2) &gt;= 0, ABS(ROUND(VALUE(SUBSTITUTE(連結実質赤字比率に係る赤字・黒字の構成分析!F$35,"▲", "-")), 2)), NA())</f>
        <v>
5.73</v>
      </c>
      <c r="D35" s="172" t="e">
        <f>
IF(ROUND(VALUE(SUBSTITUTE(連結実質赤字比率に係る赤字・黒字の構成分析!G$35,"▲", "-")), 2) &lt; 0, ABS(ROUND(VALUE(SUBSTITUTE(連結実質赤字比率に係る赤字・黒字の構成分析!G$35,"▲", "-")), 2)), NA())</f>
        <v>
#N/A</v>
      </c>
      <c r="E35" s="172">
        <f>
IF(ROUND(VALUE(SUBSTITUTE(連結実質赤字比率に係る赤字・黒字の構成分析!G$35,"▲", "-")), 2) &gt;= 0, ABS(ROUND(VALUE(SUBSTITUTE(連結実質赤字比率に係る赤字・黒字の構成分析!G$35,"▲", "-")), 2)), NA())</f>
        <v>
6.26</v>
      </c>
      <c r="F35" s="172" t="e">
        <f>
IF(ROUND(VALUE(SUBSTITUTE(連結実質赤字比率に係る赤字・黒字の構成分析!H$35,"▲", "-")), 2) &lt; 0, ABS(ROUND(VALUE(SUBSTITUTE(連結実質赤字比率に係る赤字・黒字の構成分析!H$35,"▲", "-")), 2)), NA())</f>
        <v>
#N/A</v>
      </c>
      <c r="G35" s="172">
        <f>
IF(ROUND(VALUE(SUBSTITUTE(連結実質赤字比率に係る赤字・黒字の構成分析!H$35,"▲", "-")), 2) &gt;= 0, ABS(ROUND(VALUE(SUBSTITUTE(連結実質赤字比率に係る赤字・黒字の構成分析!H$35,"▲", "-")), 2)), NA())</f>
        <v>
7.4</v>
      </c>
      <c r="H35" s="172" t="e">
        <f>
IF(ROUND(VALUE(SUBSTITUTE(連結実質赤字比率に係る赤字・黒字の構成分析!I$35,"▲", "-")), 2) &lt; 0, ABS(ROUND(VALUE(SUBSTITUTE(連結実質赤字比率に係る赤字・黒字の構成分析!I$35,"▲", "-")), 2)), NA())</f>
        <v>
#N/A</v>
      </c>
      <c r="I35" s="172">
        <f>
IF(ROUND(VALUE(SUBSTITUTE(連結実質赤字比率に係る赤字・黒字の構成分析!I$35,"▲", "-")), 2) &gt;= 0, ABS(ROUND(VALUE(SUBSTITUTE(連結実質赤字比率に係る赤字・黒字の構成分析!I$35,"▲", "-")), 2)), NA())</f>
        <v>
6.92</v>
      </c>
      <c r="J35" s="172" t="e">
        <f>
IF(ROUND(VALUE(SUBSTITUTE(連結実質赤字比率に係る赤字・黒字の構成分析!J$35,"▲", "-")), 2) &lt; 0, ABS(ROUND(VALUE(SUBSTITUTE(連結実質赤字比率に係る赤字・黒字の構成分析!J$35,"▲", "-")), 2)), NA())</f>
        <v>
#N/A</v>
      </c>
      <c r="K35" s="172">
        <f>
IF(ROUND(VALUE(SUBSTITUTE(連結実質赤字比率に係る赤字・黒字の構成分析!J$35,"▲", "-")), 2) &gt;= 0, ABS(ROUND(VALUE(SUBSTITUTE(連結実質赤字比率に係る赤字・黒字の構成分析!J$35,"▲", "-")), 2)), NA())</f>
        <v>
6.05</v>
      </c>
    </row>
    <row r="36" spans="1:16" x14ac:dyDescent="0.15">
      <c r="A36" s="172" t="str">
        <f>
IF(連結実質赤字比率に係る赤字・黒字の構成分析!C$34="",NA(),連結実質赤字比率に係る赤字・黒字の構成分析!C$34)</f>
        <v>
一般会計</v>
      </c>
      <c r="B36" s="172" t="e">
        <f>
IF(ROUND(VALUE(SUBSTITUTE(連結実質赤字比率に係る赤字・黒字の構成分析!F$34,"▲", "-")), 2) &lt; 0, ABS(ROUND(VALUE(SUBSTITUTE(連結実質赤字比率に係る赤字・黒字の構成分析!F$34,"▲", "-")), 2)), NA())</f>
        <v>
#N/A</v>
      </c>
      <c r="C36" s="172">
        <f>
IF(ROUND(VALUE(SUBSTITUTE(連結実質赤字比率に係る赤字・黒字の構成分析!F$34,"▲", "-")), 2) &gt;= 0, ABS(ROUND(VALUE(SUBSTITUTE(連結実質赤字比率に係る赤字・黒字の構成分析!F$34,"▲", "-")), 2)), NA())</f>
        <v>
14.37</v>
      </c>
      <c r="D36" s="172" t="e">
        <f>
IF(ROUND(VALUE(SUBSTITUTE(連結実質赤字比率に係る赤字・黒字の構成分析!G$34,"▲", "-")), 2) &lt; 0, ABS(ROUND(VALUE(SUBSTITUTE(連結実質赤字比率に係る赤字・黒字の構成分析!G$34,"▲", "-")), 2)), NA())</f>
        <v>
#N/A</v>
      </c>
      <c r="E36" s="172">
        <f>
IF(ROUND(VALUE(SUBSTITUTE(連結実質赤字比率に係る赤字・黒字の構成分析!G$34,"▲", "-")), 2) &gt;= 0, ABS(ROUND(VALUE(SUBSTITUTE(連結実質赤字比率に係る赤字・黒字の構成分析!G$34,"▲", "-")), 2)), NA())</f>
        <v>
9.91</v>
      </c>
      <c r="F36" s="172" t="e">
        <f>
IF(ROUND(VALUE(SUBSTITUTE(連結実質赤字比率に係る赤字・黒字の構成分析!H$34,"▲", "-")), 2) &lt; 0, ABS(ROUND(VALUE(SUBSTITUTE(連結実質赤字比率に係る赤字・黒字の構成分析!H$34,"▲", "-")), 2)), NA())</f>
        <v>
#N/A</v>
      </c>
      <c r="G36" s="172">
        <f>
IF(ROUND(VALUE(SUBSTITUTE(連結実質赤字比率に係る赤字・黒字の構成分析!H$34,"▲", "-")), 2) &gt;= 0, ABS(ROUND(VALUE(SUBSTITUTE(連結実質赤字比率に係る赤字・黒字の構成分析!H$34,"▲", "-")), 2)), NA())</f>
        <v>
15.04</v>
      </c>
      <c r="H36" s="172" t="e">
        <f>
IF(ROUND(VALUE(SUBSTITUTE(連結実質赤字比率に係る赤字・黒字の構成分析!I$34,"▲", "-")), 2) &lt; 0, ABS(ROUND(VALUE(SUBSTITUTE(連結実質赤字比率に係る赤字・黒字の構成分析!I$34,"▲", "-")), 2)), NA())</f>
        <v>
#N/A</v>
      </c>
      <c r="I36" s="172">
        <f>
IF(ROUND(VALUE(SUBSTITUTE(連結実質赤字比率に係る赤字・黒字の構成分析!I$34,"▲", "-")), 2) &gt;= 0, ABS(ROUND(VALUE(SUBSTITUTE(連結実質赤字比率に係る赤字・黒字の構成分析!I$34,"▲", "-")), 2)), NA())</f>
        <v>
11.56</v>
      </c>
      <c r="J36" s="172" t="e">
        <f>
IF(ROUND(VALUE(SUBSTITUTE(連結実質赤字比率に係る赤字・黒字の構成分析!J$34,"▲", "-")), 2) &lt; 0, ABS(ROUND(VALUE(SUBSTITUTE(連結実質赤字比率に係る赤字・黒字の構成分析!J$34,"▲", "-")), 2)), NA())</f>
        <v>
#N/A</v>
      </c>
      <c r="K36" s="172">
        <f>
IF(ROUND(VALUE(SUBSTITUTE(連結実質赤字比率に係る赤字・黒字の構成分析!J$34,"▲", "-")), 2) &gt;= 0, ABS(ROUND(VALUE(SUBSTITUTE(連結実質赤字比率に係る赤字・黒字の構成分析!J$34,"▲", "-")), 2)), NA())</f>
        <v>
12.9</v>
      </c>
    </row>
    <row r="39" spans="1:16" x14ac:dyDescent="0.15">
      <c r="A39" s="141" t="s">
        <v>
60</v>
      </c>
    </row>
    <row r="40" spans="1:16" x14ac:dyDescent="0.15">
      <c r="A40" s="173"/>
      <c r="B40" s="173" t="str">
        <f>
'実質公債費比率（分子）の構造'!K$44</f>
        <v>
H29</v>
      </c>
      <c r="C40" s="173"/>
      <c r="D40" s="173"/>
      <c r="E40" s="173" t="str">
        <f>
'実質公債費比率（分子）の構造'!L$44</f>
        <v>
H30</v>
      </c>
      <c r="F40" s="173"/>
      <c r="G40" s="173"/>
      <c r="H40" s="173" t="str">
        <f>
'実質公債費比率（分子）の構造'!M$44</f>
        <v>
R01</v>
      </c>
      <c r="I40" s="173"/>
      <c r="J40" s="173"/>
      <c r="K40" s="173" t="str">
        <f>
'実質公債費比率（分子）の構造'!N$44</f>
        <v>
R02</v>
      </c>
      <c r="L40" s="173"/>
      <c r="M40" s="173"/>
      <c r="N40" s="173" t="str">
        <f>
'実質公債費比率（分子）の構造'!O$44</f>
        <v>
R03</v>
      </c>
      <c r="O40" s="173"/>
      <c r="P40" s="173"/>
    </row>
    <row r="41" spans="1:16" x14ac:dyDescent="0.15">
      <c r="A41" s="173"/>
      <c r="B41" s="173" t="s">
        <v>
61</v>
      </c>
      <c r="C41" s="173"/>
      <c r="D41" s="173" t="s">
        <v>
62</v>
      </c>
      <c r="E41" s="173" t="s">
        <v>
61</v>
      </c>
      <c r="F41" s="173"/>
      <c r="G41" s="173" t="s">
        <v>
62</v>
      </c>
      <c r="H41" s="173" t="s">
        <v>
61</v>
      </c>
      <c r="I41" s="173"/>
      <c r="J41" s="173" t="s">
        <v>
62</v>
      </c>
      <c r="K41" s="173" t="s">
        <v>
61</v>
      </c>
      <c r="L41" s="173"/>
      <c r="M41" s="173" t="s">
        <v>
62</v>
      </c>
      <c r="N41" s="173" t="s">
        <v>
61</v>
      </c>
      <c r="O41" s="173"/>
      <c r="P41" s="173" t="s">
        <v>
62</v>
      </c>
    </row>
    <row r="42" spans="1:16" x14ac:dyDescent="0.15">
      <c r="A42" s="173" t="s">
        <v>
63</v>
      </c>
      <c r="B42" s="173"/>
      <c r="C42" s="173"/>
      <c r="D42" s="173">
        <f>
'実質公債費比率（分子）の構造'!K$52</f>
        <v>
359</v>
      </c>
      <c r="E42" s="173"/>
      <c r="F42" s="173"/>
      <c r="G42" s="173">
        <f>
'実質公債費比率（分子）の構造'!L$52</f>
        <v>
350</v>
      </c>
      <c r="H42" s="173"/>
      <c r="I42" s="173"/>
      <c r="J42" s="173">
        <f>
'実質公債費比率（分子）の構造'!M$52</f>
        <v>
341</v>
      </c>
      <c r="K42" s="173"/>
      <c r="L42" s="173"/>
      <c r="M42" s="173">
        <f>
'実質公債費比率（分子）の構造'!N$52</f>
        <v>
340</v>
      </c>
      <c r="N42" s="173"/>
      <c r="O42" s="173"/>
      <c r="P42" s="173">
        <f>
'実質公債費比率（分子）の構造'!O$52</f>
        <v>
340</v>
      </c>
    </row>
    <row r="43" spans="1:16" x14ac:dyDescent="0.15">
      <c r="A43" s="173" t="s">
        <v>
64</v>
      </c>
      <c r="B43" s="173" t="str">
        <f>
'実質公債費比率（分子）の構造'!K$51</f>
        <v>
-</v>
      </c>
      <c r="C43" s="173"/>
      <c r="D43" s="173"/>
      <c r="E43" s="173" t="str">
        <f>
'実質公債費比率（分子）の構造'!L$51</f>
        <v>
-</v>
      </c>
      <c r="F43" s="173"/>
      <c r="G43" s="173"/>
      <c r="H43" s="173" t="str">
        <f>
'実質公債費比率（分子）の構造'!M$51</f>
        <v>
-</v>
      </c>
      <c r="I43" s="173"/>
      <c r="J43" s="173"/>
      <c r="K43" s="173" t="str">
        <f>
'実質公債費比率（分子）の構造'!N$51</f>
        <v>
-</v>
      </c>
      <c r="L43" s="173"/>
      <c r="M43" s="173"/>
      <c r="N43" s="173" t="str">
        <f>
'実質公債費比率（分子）の構造'!O$51</f>
        <v>
-</v>
      </c>
      <c r="O43" s="173"/>
      <c r="P43" s="173"/>
    </row>
    <row r="44" spans="1:16" x14ac:dyDescent="0.15">
      <c r="A44" s="173" t="s">
        <v>
65</v>
      </c>
      <c r="B44" s="173">
        <f>
'実質公債費比率（分子）の構造'!K$50</f>
        <v>
10</v>
      </c>
      <c r="C44" s="173"/>
      <c r="D44" s="173"/>
      <c r="E44" s="173">
        <f>
'実質公債費比率（分子）の構造'!L$50</f>
        <v>
4</v>
      </c>
      <c r="F44" s="173"/>
      <c r="G44" s="173"/>
      <c r="H44" s="173">
        <f>
'実質公債費比率（分子）の構造'!M$50</f>
        <v>
3</v>
      </c>
      <c r="I44" s="173"/>
      <c r="J44" s="173"/>
      <c r="K44" s="173">
        <f>
'実質公債費比率（分子）の構造'!N$50</f>
        <v>
2</v>
      </c>
      <c r="L44" s="173"/>
      <c r="M44" s="173"/>
      <c r="N44" s="173">
        <f>
'実質公債費比率（分子）の構造'!O$50</f>
        <v>
2</v>
      </c>
      <c r="O44" s="173"/>
      <c r="P44" s="173"/>
    </row>
    <row r="45" spans="1:16" x14ac:dyDescent="0.15">
      <c r="A45" s="173" t="s">
        <v>
66</v>
      </c>
      <c r="B45" s="173">
        <f>
'実質公債費比率（分子）の構造'!K$49</f>
        <v>
21</v>
      </c>
      <c r="C45" s="173"/>
      <c r="D45" s="173"/>
      <c r="E45" s="173">
        <f>
'実質公債費比率（分子）の構造'!L$49</f>
        <v>
24</v>
      </c>
      <c r="F45" s="173"/>
      <c r="G45" s="173"/>
      <c r="H45" s="173">
        <f>
'実質公債費比率（分子）の構造'!M$49</f>
        <v>
22</v>
      </c>
      <c r="I45" s="173"/>
      <c r="J45" s="173"/>
      <c r="K45" s="173">
        <f>
'実質公債費比率（分子）の構造'!N$49</f>
        <v>
18</v>
      </c>
      <c r="L45" s="173"/>
      <c r="M45" s="173"/>
      <c r="N45" s="173">
        <f>
'実質公債費比率（分子）の構造'!O$49</f>
        <v>
25</v>
      </c>
      <c r="O45" s="173"/>
      <c r="P45" s="173"/>
    </row>
    <row r="46" spans="1:16" x14ac:dyDescent="0.15">
      <c r="A46" s="173" t="s">
        <v>
67</v>
      </c>
      <c r="B46" s="173">
        <f>
'実質公債費比率（分子）の構造'!K$48</f>
        <v>
207</v>
      </c>
      <c r="C46" s="173"/>
      <c r="D46" s="173"/>
      <c r="E46" s="173">
        <f>
'実質公債費比率（分子）の構造'!L$48</f>
        <v>
203</v>
      </c>
      <c r="F46" s="173"/>
      <c r="G46" s="173"/>
      <c r="H46" s="173">
        <f>
'実質公債費比率（分子）の構造'!M$48</f>
        <v>
197</v>
      </c>
      <c r="I46" s="173"/>
      <c r="J46" s="173"/>
      <c r="K46" s="173">
        <f>
'実質公債費比率（分子）の構造'!N$48</f>
        <v>
190</v>
      </c>
      <c r="L46" s="173"/>
      <c r="M46" s="173"/>
      <c r="N46" s="173">
        <f>
'実質公債費比率（分子）の構造'!O$48</f>
        <v>
170</v>
      </c>
      <c r="O46" s="173"/>
      <c r="P46" s="173"/>
    </row>
    <row r="47" spans="1:16" x14ac:dyDescent="0.15">
      <c r="A47" s="173" t="s">
        <v>
68</v>
      </c>
      <c r="B47" s="173" t="str">
        <f>
'実質公債費比率（分子）の構造'!K$47</f>
        <v>
-</v>
      </c>
      <c r="C47" s="173"/>
      <c r="D47" s="173"/>
      <c r="E47" s="173" t="str">
        <f>
'実質公債費比率（分子）の構造'!L$47</f>
        <v>
-</v>
      </c>
      <c r="F47" s="173"/>
      <c r="G47" s="173"/>
      <c r="H47" s="173" t="str">
        <f>
'実質公債費比率（分子）の構造'!M$47</f>
        <v>
-</v>
      </c>
      <c r="I47" s="173"/>
      <c r="J47" s="173"/>
      <c r="K47" s="173" t="str">
        <f>
'実質公債費比率（分子）の構造'!N$47</f>
        <v>
-</v>
      </c>
      <c r="L47" s="173"/>
      <c r="M47" s="173"/>
      <c r="N47" s="173" t="str">
        <f>
'実質公債費比率（分子）の構造'!O$47</f>
        <v>
-</v>
      </c>
      <c r="O47" s="173"/>
      <c r="P47" s="173"/>
    </row>
    <row r="48" spans="1:16" x14ac:dyDescent="0.15">
      <c r="A48" s="173" t="s">
        <v>
69</v>
      </c>
      <c r="B48" s="173" t="str">
        <f>
'実質公債費比率（分子）の構造'!K$46</f>
        <v>
-</v>
      </c>
      <c r="C48" s="173"/>
      <c r="D48" s="173"/>
      <c r="E48" s="173" t="str">
        <f>
'実質公債費比率（分子）の構造'!L$46</f>
        <v>
-</v>
      </c>
      <c r="F48" s="173"/>
      <c r="G48" s="173"/>
      <c r="H48" s="173" t="str">
        <f>
'実質公債費比率（分子）の構造'!M$46</f>
        <v>
-</v>
      </c>
      <c r="I48" s="173"/>
      <c r="J48" s="173"/>
      <c r="K48" s="173" t="str">
        <f>
'実質公債費比率（分子）の構造'!N$46</f>
        <v>
-</v>
      </c>
      <c r="L48" s="173"/>
      <c r="M48" s="173"/>
      <c r="N48" s="173" t="str">
        <f>
'実質公債費比率（分子）の構造'!O$46</f>
        <v>
-</v>
      </c>
      <c r="O48" s="173"/>
      <c r="P48" s="173"/>
    </row>
    <row r="49" spans="1:16" x14ac:dyDescent="0.15">
      <c r="A49" s="173" t="s">
        <v>
70</v>
      </c>
      <c r="B49" s="173">
        <f>
'実質公債費比率（分子）の構造'!K$45</f>
        <v>
258</v>
      </c>
      <c r="C49" s="173"/>
      <c r="D49" s="173"/>
      <c r="E49" s="173">
        <f>
'実質公債費比率（分子）の構造'!L$45</f>
        <v>
261</v>
      </c>
      <c r="F49" s="173"/>
      <c r="G49" s="173"/>
      <c r="H49" s="173">
        <f>
'実質公債費比率（分子）の構造'!M$45</f>
        <v>
283</v>
      </c>
      <c r="I49" s="173"/>
      <c r="J49" s="173"/>
      <c r="K49" s="173">
        <f>
'実質公債費比率（分子）の構造'!N$45</f>
        <v>
313</v>
      </c>
      <c r="L49" s="173"/>
      <c r="M49" s="173"/>
      <c r="N49" s="173">
        <f>
'実質公債費比率（分子）の構造'!O$45</f>
        <v>
327</v>
      </c>
      <c r="O49" s="173"/>
      <c r="P49" s="173"/>
    </row>
    <row r="50" spans="1:16" x14ac:dyDescent="0.15">
      <c r="A50" s="173" t="s">
        <v>
71</v>
      </c>
      <c r="B50" s="173" t="e">
        <f>
NA()</f>
        <v>
#N/A</v>
      </c>
      <c r="C50" s="173">
        <f>
IF(ISNUMBER('実質公債費比率（分子）の構造'!K$53),'実質公債費比率（分子）の構造'!K$53,NA())</f>
        <v>
137</v>
      </c>
      <c r="D50" s="173" t="e">
        <f>
NA()</f>
        <v>
#N/A</v>
      </c>
      <c r="E50" s="173" t="e">
        <f>
NA()</f>
        <v>
#N/A</v>
      </c>
      <c r="F50" s="173">
        <f>
IF(ISNUMBER('実質公債費比率（分子）の構造'!L$53),'実質公債費比率（分子）の構造'!L$53,NA())</f>
        <v>
142</v>
      </c>
      <c r="G50" s="173" t="e">
        <f>
NA()</f>
        <v>
#N/A</v>
      </c>
      <c r="H50" s="173" t="e">
        <f>
NA()</f>
        <v>
#N/A</v>
      </c>
      <c r="I50" s="173">
        <f>
IF(ISNUMBER('実質公債費比率（分子）の構造'!M$53),'実質公債費比率（分子）の構造'!M$53,NA())</f>
        <v>
164</v>
      </c>
      <c r="J50" s="173" t="e">
        <f>
NA()</f>
        <v>
#N/A</v>
      </c>
      <c r="K50" s="173" t="e">
        <f>
NA()</f>
        <v>
#N/A</v>
      </c>
      <c r="L50" s="173">
        <f>
IF(ISNUMBER('実質公債費比率（分子）の構造'!N$53),'実質公債費比率（分子）の構造'!N$53,NA())</f>
        <v>
183</v>
      </c>
      <c r="M50" s="173" t="e">
        <f>
NA()</f>
        <v>
#N/A</v>
      </c>
      <c r="N50" s="173" t="e">
        <f>
NA()</f>
        <v>
#N/A</v>
      </c>
      <c r="O50" s="173">
        <f>
IF(ISNUMBER('実質公債費比率（分子）の構造'!O$53),'実質公債費比率（分子）の構造'!O$53,NA())</f>
        <v>
184</v>
      </c>
      <c r="P50" s="173" t="e">
        <f>
NA()</f>
        <v>
#N/A</v>
      </c>
    </row>
    <row r="53" spans="1:16" x14ac:dyDescent="0.15">
      <c r="A53" s="141" t="s">
        <v>
72</v>
      </c>
    </row>
    <row r="54" spans="1:16" x14ac:dyDescent="0.15">
      <c r="A54" s="172"/>
      <c r="B54" s="172" t="str">
        <f>
'将来負担比率（分子）の構造'!I$40</f>
        <v>
H29</v>
      </c>
      <c r="C54" s="172"/>
      <c r="D54" s="172"/>
      <c r="E54" s="172" t="str">
        <f>
'将来負担比率（分子）の構造'!J$40</f>
        <v>
H30</v>
      </c>
      <c r="F54" s="172"/>
      <c r="G54" s="172"/>
      <c r="H54" s="172" t="str">
        <f>
'将来負担比率（分子）の構造'!K$40</f>
        <v>
R01</v>
      </c>
      <c r="I54" s="172"/>
      <c r="J54" s="172"/>
      <c r="K54" s="172" t="str">
        <f>
'将来負担比率（分子）の構造'!L$40</f>
        <v>
R02</v>
      </c>
      <c r="L54" s="172"/>
      <c r="M54" s="172"/>
      <c r="N54" s="172" t="str">
        <f>
'将来負担比率（分子）の構造'!M$40</f>
        <v>
R03</v>
      </c>
      <c r="O54" s="172"/>
      <c r="P54" s="172"/>
    </row>
    <row r="55" spans="1:16" x14ac:dyDescent="0.15">
      <c r="A55" s="172"/>
      <c r="B55" s="172" t="s">
        <v>
73</v>
      </c>
      <c r="C55" s="172"/>
      <c r="D55" s="172" t="s">
        <v>
74</v>
      </c>
      <c r="E55" s="172" t="s">
        <v>
73</v>
      </c>
      <c r="F55" s="172"/>
      <c r="G55" s="172" t="s">
        <v>
74</v>
      </c>
      <c r="H55" s="172" t="s">
        <v>
73</v>
      </c>
      <c r="I55" s="172"/>
      <c r="J55" s="172" t="s">
        <v>
74</v>
      </c>
      <c r="K55" s="172" t="s">
        <v>
73</v>
      </c>
      <c r="L55" s="172"/>
      <c r="M55" s="172" t="s">
        <v>
74</v>
      </c>
      <c r="N55" s="172" t="s">
        <v>
73</v>
      </c>
      <c r="O55" s="172"/>
      <c r="P55" s="172" t="s">
        <v>
74</v>
      </c>
    </row>
    <row r="56" spans="1:16" x14ac:dyDescent="0.15">
      <c r="A56" s="172" t="s">
        <v>
43</v>
      </c>
      <c r="B56" s="172"/>
      <c r="C56" s="172"/>
      <c r="D56" s="172">
        <f>
'将来負担比率（分子）の構造'!I$52</f>
        <v>
3875</v>
      </c>
      <c r="E56" s="172"/>
      <c r="F56" s="172"/>
      <c r="G56" s="172">
        <f>
'将来負担比率（分子）の構造'!J$52</f>
        <v>
3856</v>
      </c>
      <c r="H56" s="172"/>
      <c r="I56" s="172"/>
      <c r="J56" s="172">
        <f>
'将来負担比率（分子）の構造'!K$52</f>
        <v>
3678</v>
      </c>
      <c r="K56" s="172"/>
      <c r="L56" s="172"/>
      <c r="M56" s="172">
        <f>
'将来負担比率（分子）の構造'!L$52</f>
        <v>
3653</v>
      </c>
      <c r="N56" s="172"/>
      <c r="O56" s="172"/>
      <c r="P56" s="172">
        <f>
'将来負担比率（分子）の構造'!M$52</f>
        <v>
3464</v>
      </c>
    </row>
    <row r="57" spans="1:16" x14ac:dyDescent="0.15">
      <c r="A57" s="172" t="s">
        <v>
42</v>
      </c>
      <c r="B57" s="172"/>
      <c r="C57" s="172"/>
      <c r="D57" s="172">
        <f>
'将来負担比率（分子）の構造'!I$51</f>
        <v>
110</v>
      </c>
      <c r="E57" s="172"/>
      <c r="F57" s="172"/>
      <c r="G57" s="172">
        <f>
'将来負担比率（分子）の構造'!J$51</f>
        <v>
70</v>
      </c>
      <c r="H57" s="172"/>
      <c r="I57" s="172"/>
      <c r="J57" s="172">
        <f>
'将来負担比率（分子）の構造'!K$51</f>
        <v>
57</v>
      </c>
      <c r="K57" s="172"/>
      <c r="L57" s="172"/>
      <c r="M57" s="172">
        <f>
'将来負担比率（分子）の構造'!L$51</f>
        <v>
45</v>
      </c>
      <c r="N57" s="172"/>
      <c r="O57" s="172"/>
      <c r="P57" s="172">
        <f>
'将来負担比率（分子）の構造'!M$51</f>
        <v>
41</v>
      </c>
    </row>
    <row r="58" spans="1:16" x14ac:dyDescent="0.15">
      <c r="A58" s="172" t="s">
        <v>
41</v>
      </c>
      <c r="B58" s="172"/>
      <c r="C58" s="172"/>
      <c r="D58" s="172">
        <f>
'将来負担比率（分子）の構造'!I$50</f>
        <v>
1913</v>
      </c>
      <c r="E58" s="172"/>
      <c r="F58" s="172"/>
      <c r="G58" s="172">
        <f>
'将来負担比率（分子）の構造'!J$50</f>
        <v>
2402</v>
      </c>
      <c r="H58" s="172"/>
      <c r="I58" s="172"/>
      <c r="J58" s="172">
        <f>
'将来負担比率（分子）の構造'!K$50</f>
        <v>
2440</v>
      </c>
      <c r="K58" s="172"/>
      <c r="L58" s="172"/>
      <c r="M58" s="172">
        <f>
'将来負担比率（分子）の構造'!L$50</f>
        <v>
2977</v>
      </c>
      <c r="N58" s="172"/>
      <c r="O58" s="172"/>
      <c r="P58" s="172">
        <f>
'将来負担比率（分子）の構造'!M$50</f>
        <v>
3569</v>
      </c>
    </row>
    <row r="59" spans="1:16" x14ac:dyDescent="0.15">
      <c r="A59" s="172" t="s">
        <v>
39</v>
      </c>
      <c r="B59" s="172" t="str">
        <f>
'将来負担比率（分子）の構造'!I$49</f>
        <v>
-</v>
      </c>
      <c r="C59" s="172"/>
      <c r="D59" s="172"/>
      <c r="E59" s="172" t="str">
        <f>
'将来負担比率（分子）の構造'!J$49</f>
        <v>
-</v>
      </c>
      <c r="F59" s="172"/>
      <c r="G59" s="172"/>
      <c r="H59" s="172" t="str">
        <f>
'将来負担比率（分子）の構造'!K$49</f>
        <v>
-</v>
      </c>
      <c r="I59" s="172"/>
      <c r="J59" s="172"/>
      <c r="K59" s="172" t="str">
        <f>
'将来負担比率（分子）の構造'!L$49</f>
        <v>
-</v>
      </c>
      <c r="L59" s="172"/>
      <c r="M59" s="172"/>
      <c r="N59" s="172" t="str">
        <f>
'将来負担比率（分子）の構造'!M$49</f>
        <v>
-</v>
      </c>
      <c r="O59" s="172"/>
      <c r="P59" s="172"/>
    </row>
    <row r="60" spans="1:16" x14ac:dyDescent="0.15">
      <c r="A60" s="172" t="s">
        <v>
38</v>
      </c>
      <c r="B60" s="172" t="str">
        <f>
'将来負担比率（分子）の構造'!I$48</f>
        <v>
-</v>
      </c>
      <c r="C60" s="172"/>
      <c r="D60" s="172"/>
      <c r="E60" s="172" t="str">
        <f>
'将来負担比率（分子）の構造'!J$48</f>
        <v>
-</v>
      </c>
      <c r="F60" s="172"/>
      <c r="G60" s="172"/>
      <c r="H60" s="172" t="str">
        <f>
'将来負担比率（分子）の構造'!K$48</f>
        <v>
-</v>
      </c>
      <c r="I60" s="172"/>
      <c r="J60" s="172"/>
      <c r="K60" s="172" t="str">
        <f>
'将来負担比率（分子）の構造'!L$48</f>
        <v>
-</v>
      </c>
      <c r="L60" s="172"/>
      <c r="M60" s="172"/>
      <c r="N60" s="172" t="str">
        <f>
'将来負担比率（分子）の構造'!M$48</f>
        <v>
-</v>
      </c>
      <c r="O60" s="172"/>
      <c r="P60" s="172"/>
    </row>
    <row r="61" spans="1:16" x14ac:dyDescent="0.15">
      <c r="A61" s="172" t="s">
        <v>
36</v>
      </c>
      <c r="B61" s="172" t="str">
        <f>
'将来負担比率（分子）の構造'!I$46</f>
        <v>
-</v>
      </c>
      <c r="C61" s="172"/>
      <c r="D61" s="172"/>
      <c r="E61" s="172" t="str">
        <f>
'将来負担比率（分子）の構造'!J$46</f>
        <v>
-</v>
      </c>
      <c r="F61" s="172"/>
      <c r="G61" s="172"/>
      <c r="H61" s="172" t="str">
        <f>
'将来負担比率（分子）の構造'!K$46</f>
        <v>
-</v>
      </c>
      <c r="I61" s="172"/>
      <c r="J61" s="172"/>
      <c r="K61" s="172">
        <f>
'将来負担比率（分子）の構造'!L$46</f>
        <v>
2</v>
      </c>
      <c r="L61" s="172"/>
      <c r="M61" s="172"/>
      <c r="N61" s="172" t="str">
        <f>
'将来負担比率（分子）の構造'!M$46</f>
        <v>
-</v>
      </c>
      <c r="O61" s="172"/>
      <c r="P61" s="172"/>
    </row>
    <row r="62" spans="1:16" x14ac:dyDescent="0.15">
      <c r="A62" s="172" t="s">
        <v>
35</v>
      </c>
      <c r="B62" s="172">
        <f>
'将来負担比率（分子）の構造'!I$45</f>
        <v>
990</v>
      </c>
      <c r="C62" s="172"/>
      <c r="D62" s="172"/>
      <c r="E62" s="172">
        <f>
'将来負担比率（分子）の構造'!J$45</f>
        <v>
896</v>
      </c>
      <c r="F62" s="172"/>
      <c r="G62" s="172"/>
      <c r="H62" s="172">
        <f>
'将来負担比率（分子）の構造'!K$45</f>
        <v>
905</v>
      </c>
      <c r="I62" s="172"/>
      <c r="J62" s="172"/>
      <c r="K62" s="172">
        <f>
'将来負担比率（分子）の構造'!L$45</f>
        <v>
974</v>
      </c>
      <c r="L62" s="172"/>
      <c r="M62" s="172"/>
      <c r="N62" s="172">
        <f>
'将来負担比率（分子）の構造'!M$45</f>
        <v>
960</v>
      </c>
      <c r="O62" s="172"/>
      <c r="P62" s="172"/>
    </row>
    <row r="63" spans="1:16" x14ac:dyDescent="0.15">
      <c r="A63" s="172" t="s">
        <v>
34</v>
      </c>
      <c r="B63" s="172">
        <f>
'将来負担比率（分子）の構造'!I$44</f>
        <v>
152</v>
      </c>
      <c r="C63" s="172"/>
      <c r="D63" s="172"/>
      <c r="E63" s="172">
        <f>
'将来負担比率（分子）の構造'!J$44</f>
        <v>
132</v>
      </c>
      <c r="F63" s="172"/>
      <c r="G63" s="172"/>
      <c r="H63" s="172">
        <f>
'将来負担比率（分子）の構造'!K$44</f>
        <v>
153</v>
      </c>
      <c r="I63" s="172"/>
      <c r="J63" s="172"/>
      <c r="K63" s="172">
        <f>
'将来負担比率（分子）の構造'!L$44</f>
        <v>
211</v>
      </c>
      <c r="L63" s="172"/>
      <c r="M63" s="172"/>
      <c r="N63" s="172">
        <f>
'将来負担比率（分子）の構造'!M$44</f>
        <v>
194</v>
      </c>
      <c r="O63" s="172"/>
      <c r="P63" s="172"/>
    </row>
    <row r="64" spans="1:16" x14ac:dyDescent="0.15">
      <c r="A64" s="172" t="s">
        <v>
33</v>
      </c>
      <c r="B64" s="172">
        <f>
'将来負担比率（分子）の構造'!I$43</f>
        <v>
1929</v>
      </c>
      <c r="C64" s="172"/>
      <c r="D64" s="172"/>
      <c r="E64" s="172">
        <f>
'将来負担比率（分子）の構造'!J$43</f>
        <v>
1774</v>
      </c>
      <c r="F64" s="172"/>
      <c r="G64" s="172"/>
      <c r="H64" s="172">
        <f>
'将来負担比率（分子）の構造'!K$43</f>
        <v>
1609</v>
      </c>
      <c r="I64" s="172"/>
      <c r="J64" s="172"/>
      <c r="K64" s="172">
        <f>
'将来負担比率（分子）の構造'!L$43</f>
        <v>
1465</v>
      </c>
      <c r="L64" s="172"/>
      <c r="M64" s="172"/>
      <c r="N64" s="172">
        <f>
'将来負担比率（分子）の構造'!M$43</f>
        <v>
1326</v>
      </c>
      <c r="O64" s="172"/>
      <c r="P64" s="172"/>
    </row>
    <row r="65" spans="1:16" x14ac:dyDescent="0.15">
      <c r="A65" s="172" t="s">
        <v>
32</v>
      </c>
      <c r="B65" s="172">
        <f>
'将来負担比率（分子）の構造'!I$42</f>
        <v>
12</v>
      </c>
      <c r="C65" s="172"/>
      <c r="D65" s="172"/>
      <c r="E65" s="172">
        <f>
'将来負担比率（分子）の構造'!J$42</f>
        <v>
8</v>
      </c>
      <c r="F65" s="172"/>
      <c r="G65" s="172"/>
      <c r="H65" s="172">
        <f>
'将来負担比率（分子）の構造'!K$42</f>
        <v>
5</v>
      </c>
      <c r="I65" s="172"/>
      <c r="J65" s="172"/>
      <c r="K65" s="172">
        <f>
'将来負担比率（分子）の構造'!L$42</f>
        <v>
3</v>
      </c>
      <c r="L65" s="172"/>
      <c r="M65" s="172"/>
      <c r="N65" s="172">
        <f>
'将来負担比率（分子）の構造'!M$42</f>
        <v>
2</v>
      </c>
      <c r="O65" s="172"/>
      <c r="P65" s="172"/>
    </row>
    <row r="66" spans="1:16" x14ac:dyDescent="0.15">
      <c r="A66" s="172" t="s">
        <v>
31</v>
      </c>
      <c r="B66" s="172">
        <f>
'将来負担比率（分子）の構造'!I$41</f>
        <v>
3999</v>
      </c>
      <c r="C66" s="172"/>
      <c r="D66" s="172"/>
      <c r="E66" s="172">
        <f>
'将来負担比率（分子）の構造'!J$41</f>
        <v>
3914</v>
      </c>
      <c r="F66" s="172"/>
      <c r="G66" s="172"/>
      <c r="H66" s="172">
        <f>
'将来負担比率（分子）の構造'!K$41</f>
        <v>
3879</v>
      </c>
      <c r="I66" s="172"/>
      <c r="J66" s="172"/>
      <c r="K66" s="172">
        <f>
'将来負担比率（分子）の構造'!L$41</f>
        <v>
3893</v>
      </c>
      <c r="L66" s="172"/>
      <c r="M66" s="172"/>
      <c r="N66" s="172">
        <f>
'将来負担比率（分子）の構造'!M$41</f>
        <v>
3737</v>
      </c>
      <c r="O66" s="172"/>
      <c r="P66" s="172"/>
    </row>
    <row r="67" spans="1:16" x14ac:dyDescent="0.15">
      <c r="A67" s="172" t="s">
        <v>
75</v>
      </c>
      <c r="B67" s="172" t="e">
        <f>
NA()</f>
        <v>
#N/A</v>
      </c>
      <c r="C67" s="172">
        <f>
IF(ISNUMBER('将来負担比率（分子）の構造'!I$53), IF('将来負担比率（分子）の構造'!I$53 &lt; 0, 0, '将来負担比率（分子）の構造'!I$53), NA())</f>
        <v>
1184</v>
      </c>
      <c r="D67" s="172" t="e">
        <f>
NA()</f>
        <v>
#N/A</v>
      </c>
      <c r="E67" s="172" t="e">
        <f>
NA()</f>
        <v>
#N/A</v>
      </c>
      <c r="F67" s="172">
        <f>
IF(ISNUMBER('将来負担比率（分子）の構造'!J$53), IF('将来負担比率（分子）の構造'!J$53 &lt; 0, 0, '将来負担比率（分子）の構造'!J$53), NA())</f>
        <v>
396</v>
      </c>
      <c r="G67" s="172" t="e">
        <f>
NA()</f>
        <v>
#N/A</v>
      </c>
      <c r="H67" s="172" t="e">
        <f>
NA()</f>
        <v>
#N/A</v>
      </c>
      <c r="I67" s="172">
        <f>
IF(ISNUMBER('将来負担比率（分子）の構造'!K$53), IF('将来負担比率（分子）の構造'!K$53 &lt; 0, 0, '将来負担比率（分子）の構造'!K$53), NA())</f>
        <v>
377</v>
      </c>
      <c r="J67" s="172" t="e">
        <f>
NA()</f>
        <v>
#N/A</v>
      </c>
      <c r="K67" s="172" t="e">
        <f>
NA()</f>
        <v>
#N/A</v>
      </c>
      <c r="L67" s="172">
        <f>
IF(ISNUMBER('将来負担比率（分子）の構造'!L$53), IF('将来負担比率（分子）の構造'!L$53 &lt; 0, 0, '将来負担比率（分子）の構造'!L$53), NA())</f>
        <v>
0</v>
      </c>
      <c r="M67" s="172" t="e">
        <f>
NA()</f>
        <v>
#N/A</v>
      </c>
      <c r="N67" s="172" t="e">
        <f>
NA()</f>
        <v>
#N/A</v>
      </c>
      <c r="O67" s="172">
        <f>
IF(ISNUMBER('将来負担比率（分子）の構造'!M$53), IF('将来負担比率（分子）の構造'!M$53 &lt; 0, 0, '将来負担比率（分子）の構造'!M$53), NA())</f>
        <v>
0</v>
      </c>
      <c r="P67" s="172" t="e">
        <f>
NA()</f>
        <v>
#N/A</v>
      </c>
    </row>
    <row r="70" spans="1:16" x14ac:dyDescent="0.15">
      <c r="A70" s="174" t="s">
        <v>
76</v>
      </c>
      <c r="B70" s="174"/>
      <c r="C70" s="174"/>
      <c r="D70" s="174"/>
      <c r="E70" s="174"/>
      <c r="F70" s="174"/>
    </row>
    <row r="71" spans="1:16" x14ac:dyDescent="0.15">
      <c r="A71" s="175"/>
      <c r="B71" s="175" t="str">
        <f>
基金残高に係る経年分析!F54</f>
        <v>
R01</v>
      </c>
      <c r="C71" s="175" t="str">
        <f>
基金残高に係る経年分析!G54</f>
        <v>
R02</v>
      </c>
      <c r="D71" s="175" t="str">
        <f>
基金残高に係る経年分析!H54</f>
        <v>
R03</v>
      </c>
    </row>
    <row r="72" spans="1:16" x14ac:dyDescent="0.15">
      <c r="A72" s="175" t="s">
        <v>
77</v>
      </c>
      <c r="B72" s="176">
        <f>
基金残高に係る経年分析!F55</f>
        <v>
251</v>
      </c>
      <c r="C72" s="176">
        <f>
基金残高に係る経年分析!G55</f>
        <v>
251</v>
      </c>
      <c r="D72" s="176">
        <f>
基金残高に係る経年分析!H55</f>
        <v>
351</v>
      </c>
    </row>
    <row r="73" spans="1:16" x14ac:dyDescent="0.15">
      <c r="A73" s="175" t="s">
        <v>
78</v>
      </c>
      <c r="B73" s="176">
        <f>
基金残高に係る経年分析!F56</f>
        <v>
279</v>
      </c>
      <c r="C73" s="176">
        <f>
基金残高に係る経年分析!G56</f>
        <v>
379</v>
      </c>
      <c r="D73" s="176">
        <f>
基金残高に係る経年分析!H56</f>
        <v>
479</v>
      </c>
    </row>
    <row r="74" spans="1:16" x14ac:dyDescent="0.15">
      <c r="A74" s="175" t="s">
        <v>
79</v>
      </c>
      <c r="B74" s="176">
        <f>
基金残高に係る経年分析!F57</f>
        <v>
1701</v>
      </c>
      <c r="C74" s="176">
        <f>
基金残高に係る経年分析!G57</f>
        <v>
2097</v>
      </c>
      <c r="D74" s="176">
        <f>
基金残高に係る経年分析!H57</f>
        <v>
2229</v>
      </c>
    </row>
  </sheetData>
  <sheetProtection algorithmName="SHA-512" hashValue="k0/1ZUNVhIaxEDDFpgY7w7rSv/DM0j9zaynURLJM7Gg1z7tJWT3SXuAfspmb/Uumrv5V1r3ty/1oaBp+IAjj8w==" saltValue="dZwhjcPdOAwgIFjUMTDoS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政策企画部情報システム課</cp:lastModifiedBy>
  <cp:lastPrinted>2023-03-07T05:45:09Z</cp:lastPrinted>
  <dcterms:created xsi:type="dcterms:W3CDTF">2023-02-20T04:15:48Z</dcterms:created>
  <dcterms:modified xsi:type="dcterms:W3CDTF">2023-03-20T00:45:52Z</dcterms:modified>
  <cp:category/>
</cp:coreProperties>
</file>